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45" activeTab="1"/>
  </bookViews>
  <sheets>
    <sheet name="入力方法" sheetId="1" r:id="rId1"/>
    <sheet name="申込書1（総括表）" sheetId="2" r:id="rId2"/>
    <sheet name="登録監督" sheetId="3" r:id="rId3"/>
    <sheet name="申込書2（男子）" sheetId="4" r:id="rId4"/>
    <sheet name="申込書3（女子）" sheetId="5" r:id="rId5"/>
  </sheets>
  <definedNames>
    <definedName name="_xlnm._FilterDatabase" localSheetId="3" hidden="1">'申込書2（男子）'!$F$4:$K$19</definedName>
    <definedName name="_xlnm._FilterDatabase" localSheetId="4" hidden="1">'申込書3（女子）'!$F$4:$K$19</definedName>
    <definedName name="_xlnm.Print_Area" localSheetId="1">'申込書1（総括表）'!$A$1:$R$42</definedName>
    <definedName name="_xlnm.Print_Area" localSheetId="3">'申込書2（男子）'!$A$1:$U$27</definedName>
    <definedName name="_xlnm.Print_Area" localSheetId="4">'申込書3（女子）'!$A$1:$U$27</definedName>
  </definedNames>
  <calcPr fullCalcOnLoad="1"/>
</workbook>
</file>

<file path=xl/comments2.xml><?xml version="1.0" encoding="utf-8"?>
<comments xmlns="http://schemas.openxmlformats.org/spreadsheetml/2006/main">
  <authors>
    <author>Yuya Chida</author>
  </authors>
  <commentList>
    <comment ref="L6" authorId="0">
      <text>
        <r>
          <rPr>
            <b/>
            <sz val="9"/>
            <rFont val="ＭＳ Ｐゴシック"/>
            <family val="3"/>
          </rPr>
          <t xml:space="preserve">プルダウンより選択してください。
</t>
        </r>
      </text>
    </comment>
  </commentList>
</comments>
</file>

<file path=xl/comments4.xml><?xml version="1.0" encoding="utf-8"?>
<comments xmlns="http://schemas.openxmlformats.org/spreadsheetml/2006/main">
  <authors>
    <author>Yuya Chida</author>
  </authors>
  <commentList>
    <comment ref="C5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</text>
    </comment>
    <comment ref="D5" authorId="0">
      <text>
        <r>
          <rPr>
            <b/>
            <sz val="9"/>
            <rFont val="ＭＳ Ｐゴシック"/>
            <family val="3"/>
          </rPr>
          <t>苗字と名前の間は１文字空けてください。それ以外で空白をいれないでください。</t>
        </r>
      </text>
    </comment>
    <comment ref="E5" authorId="0">
      <text>
        <r>
          <rPr>
            <b/>
            <sz val="9"/>
            <rFont val="ＭＳ Ｐゴシック"/>
            <family val="3"/>
          </rPr>
          <t>ひらがなで記入し、苗字と名前の間は一文字空けてください。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プルダウンより選択してください。</t>
        </r>
      </text>
    </comment>
    <comment ref="M5" authorId="0">
      <text>
        <r>
          <rPr>
            <b/>
            <sz val="9"/>
            <rFont val="ＭＳ Ｐゴシック"/>
            <family val="3"/>
          </rPr>
          <t>プルダウンより選択してください。</t>
        </r>
      </text>
    </comment>
  </commentList>
</comments>
</file>

<file path=xl/comments5.xml><?xml version="1.0" encoding="utf-8"?>
<comments xmlns="http://schemas.openxmlformats.org/spreadsheetml/2006/main">
  <authors>
    <author>Yuya Chida</author>
  </authors>
  <commentList>
    <comment ref="C5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</text>
    </comment>
    <comment ref="D5" authorId="0">
      <text>
        <r>
          <rPr>
            <b/>
            <sz val="9"/>
            <rFont val="ＭＳ Ｐゴシック"/>
            <family val="3"/>
          </rPr>
          <t>苗字と名前の間は１文字空けてください。それ以外で空白をいれないでください。</t>
        </r>
      </text>
    </comment>
    <comment ref="E5" authorId="0">
      <text>
        <r>
          <rPr>
            <b/>
            <sz val="9"/>
            <rFont val="ＭＳ Ｐゴシック"/>
            <family val="3"/>
          </rPr>
          <t>ひらがなで記入し、苗字と名前の間は一文字空けてください。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プルダウンより選択してください。</t>
        </r>
      </text>
    </comment>
    <comment ref="M5" authorId="0">
      <text>
        <r>
          <rPr>
            <b/>
            <sz val="9"/>
            <rFont val="ＭＳ Ｐゴシック"/>
            <family val="3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<sst xmlns="http://schemas.openxmlformats.org/spreadsheetml/2006/main" count="224" uniqueCount="120">
  <si>
    <t>学校名</t>
  </si>
  <si>
    <t>申　　込　　書</t>
  </si>
  <si>
    <t>電 話</t>
  </si>
  <si>
    <t>携 帯</t>
  </si>
  <si>
    <t>責  任  者</t>
  </si>
  <si>
    <t>地区連</t>
  </si>
  <si>
    <t>加盟地区連</t>
  </si>
  <si>
    <t>北海道空手道連盟 　殿</t>
  </si>
  <si>
    <t>学年</t>
  </si>
  <si>
    <t>道空連登録チェック欄</t>
  </si>
  <si>
    <t>登録団体名</t>
  </si>
  <si>
    <t>中学校</t>
  </si>
  <si>
    <t>男子</t>
  </si>
  <si>
    <t>団体形</t>
  </si>
  <si>
    <t>女子</t>
  </si>
  <si>
    <t>団体組手</t>
  </si>
  <si>
    <t>団体合計</t>
  </si>
  <si>
    <t>個人形</t>
  </si>
  <si>
    <t>個人組手</t>
  </si>
  <si>
    <t>個人合計</t>
  </si>
  <si>
    <t>参加数</t>
  </si>
  <si>
    <t>参加料</t>
  </si>
  <si>
    <t>中学校</t>
  </si>
  <si>
    <t>ふりがな</t>
  </si>
  <si>
    <t>氏　名</t>
  </si>
  <si>
    <t>男子</t>
  </si>
  <si>
    <t>女子</t>
  </si>
  <si>
    <t>（苗字　名前）</t>
  </si>
  <si>
    <t>（みょうじ　なまえ）</t>
  </si>
  <si>
    <t>個人戦</t>
  </si>
  <si>
    <t>団体戦</t>
  </si>
  <si>
    <t>○</t>
  </si>
  <si>
    <t>監督名</t>
  </si>
  <si>
    <t>団　体　名</t>
  </si>
  <si>
    <t>参加中学校名…参加中学校名を記入することによって、各申込書のプルダウンが使用できます。</t>
  </si>
  <si>
    <t>○</t>
  </si>
  <si>
    <t>補欠</t>
  </si>
  <si>
    <t>形</t>
  </si>
  <si>
    <t>組手</t>
  </si>
  <si>
    <t>所属団体</t>
  </si>
  <si>
    <t>参加費</t>
  </si>
  <si>
    <t>個人</t>
  </si>
  <si>
    <t>団体</t>
  </si>
  <si>
    <t>ゼッケン</t>
  </si>
  <si>
    <t>個人戦</t>
  </si>
  <si>
    <t>計</t>
  </si>
  <si>
    <t>実数</t>
  </si>
  <si>
    <t>全中予選　申込（男子）</t>
  </si>
  <si>
    <t>全中予選　申込（女子）</t>
  </si>
  <si>
    <t>ゼッケン</t>
  </si>
  <si>
    <t>合計</t>
  </si>
  <si>
    <t>ゼッケン枚数</t>
  </si>
  <si>
    <t>⇑</t>
  </si>
  <si>
    <t>ここはプルダウンより選択してください。</t>
  </si>
  <si>
    <t>形団体戦</t>
  </si>
  <si>
    <t>組手団体戦</t>
  </si>
  <si>
    <t>1チーム3,000円になるようプルダウンより選択してください。
代表者1人に入力：3,000円
2人出場で配分するなら1人1,500円
3人出場で配分するなら1人1,000円
補欠を含め4人の場合は1人750円</t>
  </si>
  <si>
    <t>入力方法について</t>
  </si>
  <si>
    <t>■基本事項</t>
  </si>
  <si>
    <t>色がついたセルは、入力不可になっています。</t>
  </si>
  <si>
    <t>無理にブロックを外したりしないでください。</t>
  </si>
  <si>
    <t>シートを移動させることはしないでください。</t>
  </si>
  <si>
    <t>■入力手順</t>
  </si>
  <si>
    <t>【申込書1（総括表）】</t>
  </si>
  <si>
    <t>責任者を入力してください。</t>
  </si>
  <si>
    <t>札幌</t>
  </si>
  <si>
    <t>小樽</t>
  </si>
  <si>
    <t>釧路</t>
  </si>
  <si>
    <t>網走</t>
  </si>
  <si>
    <t>旭川</t>
  </si>
  <si>
    <t>函館</t>
  </si>
  <si>
    <t>苫小牧</t>
  </si>
  <si>
    <t>千歳</t>
  </si>
  <si>
    <t>留萌</t>
  </si>
  <si>
    <t>十勝</t>
  </si>
  <si>
    <t>稚内</t>
  </si>
  <si>
    <t>空知</t>
  </si>
  <si>
    <t>必ず、最初に「申込書1（総括表）」を入力してください。</t>
  </si>
  <si>
    <t>団体名を入力してください。→申込書2、3に反映されます。</t>
  </si>
  <si>
    <t>加盟地区連を入力してください（プルダウン）。→申込書2、3に反映されます。</t>
  </si>
  <si>
    <t>参加中学校名を入力してください。→申込書2、3に反映されます。</t>
  </si>
  <si>
    <t>中学校数がこれ以上多い場合には、別ファイルを使用してください。</t>
  </si>
  <si>
    <t>【申込書2、3】</t>
  </si>
  <si>
    <t>学年を入力してください（プルダウン）。</t>
  </si>
  <si>
    <t>苗字や名前の漢字の間に空白を入れないようお願いします。</t>
  </si>
  <si>
    <t>氏名を入力してください。なお、苗字と名前の間だけに全角の空白を入れてください。</t>
  </si>
  <si>
    <t>ふりがなを入力してください。この場合も苗字と名前の間だけに全角の空白を入れてください。</t>
  </si>
  <si>
    <t>参加する種目に「○」をプルダウンより選択して入力してください。</t>
  </si>
  <si>
    <t>団体組手は、１中学につき１チーム（２人でも可、補欠もあり）となっています。</t>
  </si>
  <si>
    <t>入力するにあたり、同じ生徒を２回入れる等重複しないようにしてください。</t>
  </si>
  <si>
    <t>ゼッケンの枚数を入力してください（プルダウン）。</t>
  </si>
  <si>
    <t>選手は、必ずゼッケンを付けなければなりません。また、１人２枚まで可能です。</t>
  </si>
  <si>
    <t>申込書1で入力された内容が各シートに反映されますが、プルダウンとして使用される部分は、後か</t>
  </si>
  <si>
    <t>ら変更した場合、反映されない可能性があります。</t>
  </si>
  <si>
    <t>したがって、申込書1で変更をした場合、必ず各シートの項目を確認し、必要に応じて入力し直してく</t>
  </si>
  <si>
    <t>ださい。</t>
  </si>
  <si>
    <t>団体組手に関してだけは、チーム数及び参加費をプルダウンより選択して、１チーム3,000円と</t>
  </si>
  <si>
    <t>なるよう入力してください。</t>
  </si>
  <si>
    <t>金額は自動計算されるように設定されていますが、団体組手は手入力の部分もあるため、確</t>
  </si>
  <si>
    <t>認をしてください。</t>
  </si>
  <si>
    <t>ゼッケン送付先住所</t>
  </si>
  <si>
    <t>【監督】</t>
  </si>
  <si>
    <t>登録する監督名を記入してください。</t>
  </si>
  <si>
    <t>団体名</t>
  </si>
  <si>
    <t>公認
段位
級位</t>
  </si>
  <si>
    <t>少年初段</t>
  </si>
  <si>
    <t>少年二段</t>
  </si>
  <si>
    <t>公認1級</t>
  </si>
  <si>
    <t>公認2級</t>
  </si>
  <si>
    <t>公認3級</t>
  </si>
  <si>
    <t>公認4級</t>
  </si>
  <si>
    <t>公認5級</t>
  </si>
  <si>
    <t>公認6級</t>
  </si>
  <si>
    <t>公認7級</t>
  </si>
  <si>
    <t>公認8級</t>
  </si>
  <si>
    <t>公認9級</t>
  </si>
  <si>
    <t>公認10級</t>
  </si>
  <si>
    <t>室蘭</t>
  </si>
  <si>
    <t>第22回全道中学空手道選手権大会兼第25回全国中学校空手道選手権大会予選会</t>
  </si>
  <si>
    <r>
      <t xml:space="preserve">連絡責任者
</t>
    </r>
    <r>
      <rPr>
        <sz val="6"/>
        <rFont val="NFモトヤシータ゛1等幅"/>
        <family val="3"/>
      </rPr>
      <t>（ゼッケン送付先）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</si>
</sst>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General&quot;年&quot;"/>
    <numFmt numFmtId="178" formatCode="General&quot;名&quot;"/>
    <numFmt numFmtId="179" formatCode="\+&quot;中学校&quot;"/>
    <numFmt numFmtId="180" formatCode="General&quot;枚&quot;"/>
    <numFmt numFmtId="181" formatCode="#,##0&quot;円&quot;;[Red]\-#,##0"/>
    <numFmt numFmtId="182" formatCode="#,##0&quot;人&quot;;[Red]\-#,##0"/>
    <numFmt numFmtId="183" formatCode="General&quot;チーム&quot;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NFモトヤシータ゛1等幅"/>
      <family val="3"/>
    </font>
    <font>
      <sz val="10"/>
      <name val="NFモトヤシータ゛1等幅"/>
      <family val="3"/>
    </font>
    <font>
      <b/>
      <sz val="10"/>
      <name val="NFモトヤシータ゛1等幅"/>
      <family val="3"/>
    </font>
    <font>
      <sz val="14"/>
      <name val="NFモトヤシータ゛1等幅"/>
      <family val="3"/>
    </font>
    <font>
      <sz val="10"/>
      <name val="ＭＳ Ｐゴシック"/>
      <family val="3"/>
    </font>
    <font>
      <sz val="12"/>
      <name val="NFモトヤシータ゛1等幅"/>
      <family val="3"/>
    </font>
    <font>
      <b/>
      <sz val="11"/>
      <name val="NFモトヤシータ゛1等幅"/>
      <family val="3"/>
    </font>
    <font>
      <b/>
      <sz val="12"/>
      <name val="NFモトヤシータ゛1等幅"/>
      <family val="3"/>
    </font>
    <font>
      <sz val="10"/>
      <name val="NFモトヤアポロ1"/>
      <family val="3"/>
    </font>
    <font>
      <b/>
      <sz val="14"/>
      <name val="NFモトヤシータ゛1等幅"/>
      <family val="3"/>
    </font>
    <font>
      <b/>
      <sz val="9"/>
      <name val="ＭＳ Ｐゴシック"/>
      <family val="3"/>
    </font>
    <font>
      <sz val="9"/>
      <name val="NFモトヤシータ゛1等幅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NFモトヤシータ゛1等幅"/>
      <family val="3"/>
    </font>
    <font>
      <b/>
      <sz val="11"/>
      <color indexed="10"/>
      <name val="NFモトヤシータ゛1等幅"/>
      <family val="3"/>
    </font>
    <font>
      <b/>
      <sz val="10"/>
      <color indexed="10"/>
      <name val="NFモトヤシータ゛1等幅"/>
      <family val="3"/>
    </font>
    <font>
      <sz val="9"/>
      <name val="MS UI Gothic"/>
      <family val="3"/>
    </font>
    <font>
      <sz val="6"/>
      <name val="NFモトヤシータ゛1等幅"/>
      <family val="3"/>
    </font>
    <font>
      <sz val="14"/>
      <color indexed="8"/>
      <name val="NFモトヤシータ゛1等幅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2"/>
      <color rgb="FFFF0000"/>
      <name val="NFモトヤシータ゛1等幅"/>
      <family val="3"/>
    </font>
    <font>
      <b/>
      <sz val="11"/>
      <color rgb="FFFF0000"/>
      <name val="NFモトヤシータ゛1等幅"/>
      <family val="3"/>
    </font>
    <font>
      <b/>
      <sz val="10"/>
      <color rgb="FFFF0000"/>
      <name val="NFモトヤシータ゛1等幅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/>
      <top style="thin"/>
      <bottom style="double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 style="double"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 style="medium">
        <color rgb="FFFF0000"/>
      </left>
      <right style="medium">
        <color rgb="FFFF0000"/>
      </right>
      <top style="double">
        <color rgb="FFFF0000"/>
      </top>
      <bottom style="medium">
        <color rgb="FFFF0000"/>
      </bottom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>
        <color indexed="63"/>
      </right>
      <top style="double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 style="thin"/>
    </border>
    <border>
      <left/>
      <right/>
      <top style="hair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49" fontId="9" fillId="4" borderId="0" xfId="0" applyNumberFormat="1" applyFont="1" applyFill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right" vertical="center"/>
    </xf>
    <xf numFmtId="0" fontId="11" fillId="6" borderId="12" xfId="0" applyFont="1" applyFill="1" applyBorder="1" applyAlignment="1">
      <alignment horizontal="center" vertical="center" textRotation="255"/>
    </xf>
    <xf numFmtId="0" fontId="11" fillId="6" borderId="0" xfId="0" applyFont="1" applyFill="1" applyBorder="1" applyAlignment="1">
      <alignment horizontal="center" vertical="center" textRotation="255"/>
    </xf>
    <xf numFmtId="0" fontId="5" fillId="6" borderId="0" xfId="0" applyFont="1" applyFill="1" applyBorder="1" applyAlignment="1">
      <alignment horizontal="center" vertical="center" textRotation="255"/>
    </xf>
    <xf numFmtId="0" fontId="13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177" fontId="5" fillId="6" borderId="13" xfId="0" applyNumberFormat="1" applyFont="1" applyFill="1" applyBorder="1" applyAlignment="1">
      <alignment vertical="center"/>
    </xf>
    <xf numFmtId="178" fontId="6" fillId="6" borderId="13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77" fontId="5" fillId="0" borderId="17" xfId="0" applyNumberFormat="1" applyFont="1" applyFill="1" applyBorder="1" applyAlignment="1" applyProtection="1">
      <alignment vertical="center" textRotation="255"/>
      <protection locked="0"/>
    </xf>
    <xf numFmtId="177" fontId="5" fillId="0" borderId="18" xfId="0" applyNumberFormat="1" applyFont="1" applyFill="1" applyBorder="1" applyAlignment="1" applyProtection="1">
      <alignment vertical="center" textRotation="255"/>
      <protection locked="0"/>
    </xf>
    <xf numFmtId="0" fontId="5" fillId="0" borderId="12" xfId="0" applyFont="1" applyBorder="1" applyAlignment="1">
      <alignment horizontal="center" vertical="center"/>
    </xf>
    <xf numFmtId="177" fontId="5" fillId="0" borderId="13" xfId="0" applyNumberFormat="1" applyFont="1" applyFill="1" applyBorder="1" applyAlignment="1" applyProtection="1">
      <alignment vertical="center" textRotation="255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1" fillId="6" borderId="17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0" xfId="0" applyFont="1" applyFill="1" applyAlignment="1">
      <alignment vertical="center" wrapText="1"/>
    </xf>
    <xf numFmtId="0" fontId="0" fillId="33" borderId="21" xfId="0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/>
      <protection locked="0"/>
    </xf>
    <xf numFmtId="38" fontId="5" fillId="0" borderId="0" xfId="48" applyFont="1" applyAlignment="1">
      <alignment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Continuous" vertical="center"/>
    </xf>
    <xf numFmtId="0" fontId="5" fillId="6" borderId="11" xfId="0" applyFont="1" applyFill="1" applyBorder="1" applyAlignment="1">
      <alignment horizontal="centerContinuous" vertical="center"/>
    </xf>
    <xf numFmtId="0" fontId="5" fillId="6" borderId="21" xfId="0" applyFont="1" applyFill="1" applyBorder="1" applyAlignment="1">
      <alignment horizontal="centerContinuous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Continuous" vertical="center" wrapText="1"/>
    </xf>
    <xf numFmtId="0" fontId="5" fillId="6" borderId="11" xfId="0" applyFont="1" applyFill="1" applyBorder="1" applyAlignment="1">
      <alignment horizontal="centerContinuous" vertical="center" wrapText="1"/>
    </xf>
    <xf numFmtId="0" fontId="5" fillId="6" borderId="21" xfId="0" applyFont="1" applyFill="1" applyBorder="1" applyAlignment="1">
      <alignment horizontal="centerContinuous" vertical="center" wrapText="1"/>
    </xf>
    <xf numFmtId="181" fontId="5" fillId="6" borderId="18" xfId="0" applyNumberFormat="1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 applyProtection="1">
      <alignment vertical="center" textRotation="255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177" fontId="5" fillId="0" borderId="24" xfId="0" applyNumberFormat="1" applyFont="1" applyFill="1" applyBorder="1" applyAlignment="1" applyProtection="1">
      <alignment vertical="center" textRotation="255"/>
      <protection locked="0"/>
    </xf>
    <xf numFmtId="18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11" fillId="6" borderId="27" xfId="0" applyFont="1" applyFill="1" applyBorder="1" applyAlignment="1">
      <alignment horizontal="centerContinuous" vertical="center"/>
    </xf>
    <xf numFmtId="0" fontId="5" fillId="6" borderId="27" xfId="0" applyFont="1" applyFill="1" applyBorder="1" applyAlignment="1">
      <alignment horizontal="centerContinuous" vertical="center"/>
    </xf>
    <xf numFmtId="182" fontId="5" fillId="6" borderId="27" xfId="0" applyNumberFormat="1" applyFont="1" applyFill="1" applyBorder="1" applyAlignment="1">
      <alignment horizontal="center" vertical="center"/>
    </xf>
    <xf numFmtId="182" fontId="5" fillId="6" borderId="18" xfId="0" applyNumberFormat="1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vertical="center" textRotation="255"/>
    </xf>
    <xf numFmtId="0" fontId="11" fillId="6" borderId="0" xfId="0" applyFont="1" applyFill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28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5" fillId="4" borderId="29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5" fillId="4" borderId="31" xfId="0" applyFont="1" applyFill="1" applyBorder="1" applyAlignment="1">
      <alignment vertical="center"/>
    </xf>
    <xf numFmtId="0" fontId="5" fillId="4" borderId="32" xfId="0" applyFont="1" applyFill="1" applyBorder="1" applyAlignment="1">
      <alignment vertical="center"/>
    </xf>
    <xf numFmtId="0" fontId="5" fillId="4" borderId="33" xfId="0" applyFont="1" applyFill="1" applyBorder="1" applyAlignment="1">
      <alignment vertical="center"/>
    </xf>
    <xf numFmtId="0" fontId="5" fillId="4" borderId="34" xfId="0" applyFont="1" applyFill="1" applyBorder="1" applyAlignment="1">
      <alignment vertical="center"/>
    </xf>
    <xf numFmtId="0" fontId="5" fillId="4" borderId="35" xfId="0" applyFont="1" applyFill="1" applyBorder="1" applyAlignment="1">
      <alignment vertical="center"/>
    </xf>
    <xf numFmtId="0" fontId="5" fillId="4" borderId="36" xfId="0" applyFont="1" applyFill="1" applyBorder="1" applyAlignment="1">
      <alignment vertical="center"/>
    </xf>
    <xf numFmtId="0" fontId="5" fillId="4" borderId="31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vertical="center" wrapText="1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177" fontId="5" fillId="0" borderId="27" xfId="0" applyNumberFormat="1" applyFont="1" applyFill="1" applyBorder="1" applyAlignment="1" applyProtection="1">
      <alignment vertical="center" textRotation="255"/>
      <protection locked="0"/>
    </xf>
    <xf numFmtId="177" fontId="5" fillId="0" borderId="17" xfId="0" applyNumberFormat="1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 applyProtection="1">
      <alignment horizontal="center" vertical="center"/>
      <protection locked="0"/>
    </xf>
    <xf numFmtId="183" fontId="5" fillId="6" borderId="29" xfId="0" applyNumberFormat="1" applyFont="1" applyFill="1" applyBorder="1" applyAlignment="1">
      <alignment horizontal="center" vertical="center"/>
    </xf>
    <xf numFmtId="180" fontId="5" fillId="6" borderId="38" xfId="0" applyNumberFormat="1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 wrapText="1"/>
    </xf>
    <xf numFmtId="177" fontId="5" fillId="6" borderId="0" xfId="0" applyNumberFormat="1" applyFont="1" applyFill="1" applyBorder="1" applyAlignment="1">
      <alignment vertical="center"/>
    </xf>
    <xf numFmtId="178" fontId="6" fillId="6" borderId="0" xfId="0" applyNumberFormat="1" applyFont="1" applyFill="1" applyBorder="1" applyAlignment="1">
      <alignment vertical="center"/>
    </xf>
    <xf numFmtId="0" fontId="5" fillId="6" borderId="24" xfId="0" applyFont="1" applyFill="1" applyBorder="1" applyAlignment="1">
      <alignment horizontal="center" vertical="center" wrapText="1"/>
    </xf>
    <xf numFmtId="181" fontId="5" fillId="0" borderId="18" xfId="48" applyNumberFormat="1" applyFont="1" applyFill="1" applyBorder="1" applyAlignment="1" applyProtection="1">
      <alignment vertical="center"/>
      <protection locked="0"/>
    </xf>
    <xf numFmtId="181" fontId="5" fillId="0" borderId="13" xfId="48" applyNumberFormat="1" applyFont="1" applyFill="1" applyBorder="1" applyAlignment="1" applyProtection="1">
      <alignment vertical="center"/>
      <protection locked="0"/>
    </xf>
    <xf numFmtId="181" fontId="5" fillId="0" borderId="24" xfId="48" applyNumberFormat="1" applyFont="1" applyFill="1" applyBorder="1" applyAlignment="1" applyProtection="1">
      <alignment vertical="center"/>
      <protection locked="0"/>
    </xf>
    <xf numFmtId="177" fontId="5" fillId="0" borderId="15" xfId="0" applyNumberFormat="1" applyFont="1" applyFill="1" applyBorder="1" applyAlignment="1" applyProtection="1">
      <alignment vertical="center" textRotation="255"/>
      <protection locked="0"/>
    </xf>
    <xf numFmtId="0" fontId="5" fillId="6" borderId="39" xfId="0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Alignment="1">
      <alignment vertical="center" wrapText="1"/>
    </xf>
    <xf numFmtId="0" fontId="11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vertical="center" textRotation="255"/>
    </xf>
    <xf numFmtId="0" fontId="11" fillId="7" borderId="12" xfId="0" applyFont="1" applyFill="1" applyBorder="1" applyAlignment="1">
      <alignment horizontal="center" vertical="center" textRotation="255"/>
    </xf>
    <xf numFmtId="0" fontId="5" fillId="7" borderId="14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Continuous" vertical="center"/>
    </xf>
    <xf numFmtId="0" fontId="5" fillId="7" borderId="21" xfId="0" applyFont="1" applyFill="1" applyBorder="1" applyAlignment="1">
      <alignment horizontal="centerContinuous" vertical="center"/>
    </xf>
    <xf numFmtId="0" fontId="5" fillId="7" borderId="11" xfId="0" applyFont="1" applyFill="1" applyBorder="1" applyAlignment="1">
      <alignment horizontal="centerContinuous" vertical="center"/>
    </xf>
    <xf numFmtId="0" fontId="5" fillId="7" borderId="37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Continuous" vertical="center" wrapText="1"/>
    </xf>
    <xf numFmtId="0" fontId="5" fillId="7" borderId="11" xfId="0" applyFont="1" applyFill="1" applyBorder="1" applyAlignment="1">
      <alignment horizontal="centerContinuous" vertical="center" wrapText="1"/>
    </xf>
    <xf numFmtId="0" fontId="5" fillId="7" borderId="21" xfId="0" applyFont="1" applyFill="1" applyBorder="1" applyAlignment="1">
      <alignment horizontal="centerContinuous" vertical="center" wrapText="1"/>
    </xf>
    <xf numFmtId="0" fontId="11" fillId="7" borderId="15" xfId="0" applyFont="1" applyFill="1" applyBorder="1" applyAlignment="1">
      <alignment horizontal="center" vertical="center" textRotation="255"/>
    </xf>
    <xf numFmtId="0" fontId="5" fillId="7" borderId="19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 textRotation="255"/>
    </xf>
    <xf numFmtId="0" fontId="11" fillId="7" borderId="27" xfId="0" applyFont="1" applyFill="1" applyBorder="1" applyAlignment="1">
      <alignment horizontal="centerContinuous" vertical="center"/>
    </xf>
    <xf numFmtId="0" fontId="5" fillId="7" borderId="0" xfId="0" applyFont="1" applyFill="1" applyBorder="1" applyAlignment="1">
      <alignment horizontal="center" vertical="center" textRotation="255"/>
    </xf>
    <xf numFmtId="177" fontId="5" fillId="7" borderId="13" xfId="0" applyNumberFormat="1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177" fontId="5" fillId="7" borderId="0" xfId="0" applyNumberFormat="1" applyFont="1" applyFill="1" applyBorder="1" applyAlignment="1">
      <alignment vertical="center"/>
    </xf>
    <xf numFmtId="181" fontId="5" fillId="7" borderId="18" xfId="0" applyNumberFormat="1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Continuous" vertical="center"/>
    </xf>
    <xf numFmtId="182" fontId="5" fillId="7" borderId="27" xfId="0" applyNumberFormat="1" applyFont="1" applyFill="1" applyBorder="1" applyAlignment="1">
      <alignment horizontal="center" vertical="center"/>
    </xf>
    <xf numFmtId="182" fontId="5" fillId="7" borderId="18" xfId="0" applyNumberFormat="1" applyFont="1" applyFill="1" applyBorder="1" applyAlignment="1">
      <alignment horizontal="center" vertical="center"/>
    </xf>
    <xf numFmtId="183" fontId="5" fillId="7" borderId="29" xfId="0" applyNumberFormat="1" applyFont="1" applyFill="1" applyBorder="1" applyAlignment="1">
      <alignment horizontal="center" vertical="center"/>
    </xf>
    <xf numFmtId="180" fontId="5" fillId="7" borderId="38" xfId="0" applyNumberFormat="1" applyFont="1" applyFill="1" applyBorder="1" applyAlignment="1">
      <alignment horizontal="center" vertical="center"/>
    </xf>
    <xf numFmtId="0" fontId="57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center" vertical="center"/>
    </xf>
    <xf numFmtId="178" fontId="6" fillId="7" borderId="13" xfId="0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178" fontId="6" fillId="7" borderId="0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horizontal="centerContinuous" vertical="center"/>
    </xf>
    <xf numFmtId="0" fontId="5" fillId="4" borderId="2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13" xfId="0" applyFill="1" applyBorder="1" applyAlignment="1" applyProtection="1">
      <alignment vertical="center"/>
      <protection locked="0"/>
    </xf>
    <xf numFmtId="0" fontId="5" fillId="6" borderId="40" xfId="0" applyFont="1" applyFill="1" applyBorder="1" applyAlignment="1" applyProtection="1">
      <alignment vertical="center"/>
      <protection/>
    </xf>
    <xf numFmtId="0" fontId="5" fillId="6" borderId="16" xfId="0" applyFont="1" applyFill="1" applyBorder="1" applyAlignment="1" applyProtection="1">
      <alignment horizontal="center" vertical="center"/>
      <protection/>
    </xf>
    <xf numFmtId="0" fontId="5" fillId="6" borderId="17" xfId="0" applyFont="1" applyFill="1" applyBorder="1" applyAlignment="1" applyProtection="1">
      <alignment horizontal="center" vertical="center"/>
      <protection/>
    </xf>
    <xf numFmtId="181" fontId="5" fillId="6" borderId="41" xfId="48" applyNumberFormat="1" applyFont="1" applyFill="1" applyBorder="1" applyAlignment="1" applyProtection="1">
      <alignment vertical="center"/>
      <protection/>
    </xf>
    <xf numFmtId="181" fontId="5" fillId="6" borderId="27" xfId="48" applyNumberFormat="1" applyFont="1" applyFill="1" applyBorder="1" applyAlignment="1" applyProtection="1">
      <alignment vertical="center"/>
      <protection/>
    </xf>
    <xf numFmtId="0" fontId="5" fillId="6" borderId="21" xfId="0" applyFont="1" applyFill="1" applyBorder="1" applyAlignment="1" applyProtection="1">
      <alignment vertical="center"/>
      <protection/>
    </xf>
    <xf numFmtId="0" fontId="5" fillId="6" borderId="10" xfId="0" applyFont="1" applyFill="1" applyBorder="1" applyAlignment="1" applyProtection="1">
      <alignment horizontal="center" vertical="center"/>
      <protection/>
    </xf>
    <xf numFmtId="0" fontId="5" fillId="6" borderId="13" xfId="0" applyFont="1" applyFill="1" applyBorder="1" applyAlignment="1" applyProtection="1">
      <alignment horizontal="center" vertical="center"/>
      <protection/>
    </xf>
    <xf numFmtId="181" fontId="5" fillId="6" borderId="19" xfId="48" applyNumberFormat="1" applyFont="1" applyFill="1" applyBorder="1" applyAlignment="1" applyProtection="1">
      <alignment vertical="center"/>
      <protection/>
    </xf>
    <xf numFmtId="181" fontId="5" fillId="6" borderId="15" xfId="48" applyNumberFormat="1" applyFont="1" applyFill="1" applyBorder="1" applyAlignment="1" applyProtection="1">
      <alignment vertical="center"/>
      <protection/>
    </xf>
    <xf numFmtId="0" fontId="5" fillId="6" borderId="38" xfId="0" applyFont="1" applyFill="1" applyBorder="1" applyAlignment="1" applyProtection="1">
      <alignment vertical="center"/>
      <protection/>
    </xf>
    <xf numFmtId="0" fontId="5" fillId="6" borderId="29" xfId="0" applyFont="1" applyFill="1" applyBorder="1" applyAlignment="1" applyProtection="1">
      <alignment horizontal="center" vertical="center"/>
      <protection/>
    </xf>
    <xf numFmtId="181" fontId="5" fillId="6" borderId="10" xfId="48" applyNumberFormat="1" applyFont="1" applyFill="1" applyBorder="1" applyAlignment="1" applyProtection="1">
      <alignment vertical="center"/>
      <protection/>
    </xf>
    <xf numFmtId="181" fontId="5" fillId="6" borderId="13" xfId="48" applyNumberFormat="1" applyFont="1" applyFill="1" applyBorder="1" applyAlignment="1" applyProtection="1">
      <alignment vertical="center"/>
      <protection/>
    </xf>
    <xf numFmtId="0" fontId="5" fillId="6" borderId="23" xfId="0" applyFont="1" applyFill="1" applyBorder="1" applyAlignment="1" applyProtection="1">
      <alignment vertical="center"/>
      <protection/>
    </xf>
    <xf numFmtId="0" fontId="5" fillId="6" borderId="22" xfId="0" applyFont="1" applyFill="1" applyBorder="1" applyAlignment="1" applyProtection="1">
      <alignment horizontal="center" vertical="center"/>
      <protection/>
    </xf>
    <xf numFmtId="0" fontId="5" fillId="6" borderId="24" xfId="0" applyFont="1" applyFill="1" applyBorder="1" applyAlignment="1" applyProtection="1">
      <alignment horizontal="center" vertical="center"/>
      <protection/>
    </xf>
    <xf numFmtId="181" fontId="5" fillId="6" borderId="26" xfId="48" applyNumberFormat="1" applyFont="1" applyFill="1" applyBorder="1" applyAlignment="1" applyProtection="1">
      <alignment vertical="center"/>
      <protection/>
    </xf>
    <xf numFmtId="181" fontId="5" fillId="6" borderId="24" xfId="48" applyNumberFormat="1" applyFont="1" applyFill="1" applyBorder="1" applyAlignment="1" applyProtection="1">
      <alignment vertical="center"/>
      <protection/>
    </xf>
    <xf numFmtId="0" fontId="5" fillId="6" borderId="0" xfId="0" applyFont="1" applyFill="1" applyBorder="1" applyAlignment="1" applyProtection="1">
      <alignment horizontal="right" vertical="center"/>
      <protection/>
    </xf>
    <xf numFmtId="0" fontId="5" fillId="6" borderId="0" xfId="0" applyFont="1" applyFill="1" applyBorder="1" applyAlignment="1" applyProtection="1">
      <alignment horizontal="center" vertical="center"/>
      <protection/>
    </xf>
    <xf numFmtId="181" fontId="5" fillId="6" borderId="18" xfId="0" applyNumberFormat="1" applyFont="1" applyFill="1" applyBorder="1" applyAlignment="1" applyProtection="1">
      <alignment horizontal="center" vertical="center"/>
      <protection/>
    </xf>
    <xf numFmtId="181" fontId="5" fillId="6" borderId="42" xfId="48" applyNumberFormat="1" applyFont="1" applyFill="1" applyBorder="1" applyAlignment="1" applyProtection="1">
      <alignment vertical="center"/>
      <protection/>
    </xf>
    <xf numFmtId="181" fontId="5" fillId="6" borderId="43" xfId="0" applyNumberFormat="1" applyFont="1" applyFill="1" applyBorder="1" applyAlignment="1" applyProtection="1">
      <alignment vertical="center"/>
      <protection/>
    </xf>
    <xf numFmtId="181" fontId="5" fillId="6" borderId="20" xfId="0" applyNumberFormat="1" applyFont="1" applyFill="1" applyBorder="1" applyAlignment="1" applyProtection="1">
      <alignment vertical="center"/>
      <protection/>
    </xf>
    <xf numFmtId="181" fontId="5" fillId="6" borderId="21" xfId="0" applyNumberFormat="1" applyFont="1" applyFill="1" applyBorder="1" applyAlignment="1" applyProtection="1">
      <alignment vertical="center"/>
      <protection/>
    </xf>
    <xf numFmtId="181" fontId="5" fillId="6" borderId="39" xfId="48" applyNumberFormat="1" applyFont="1" applyFill="1" applyBorder="1" applyAlignment="1" applyProtection="1">
      <alignment vertical="center"/>
      <protection/>
    </xf>
    <xf numFmtId="181" fontId="5" fillId="6" borderId="44" xfId="0" applyNumberFormat="1" applyFont="1" applyFill="1" applyBorder="1" applyAlignment="1" applyProtection="1">
      <alignment vertical="center"/>
      <protection/>
    </xf>
    <xf numFmtId="0" fontId="5" fillId="7" borderId="40" xfId="0" applyFont="1" applyFill="1" applyBorder="1" applyAlignment="1" applyProtection="1">
      <alignment vertical="center"/>
      <protection/>
    </xf>
    <xf numFmtId="0" fontId="5" fillId="7" borderId="16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181" fontId="5" fillId="7" borderId="41" xfId="48" applyNumberFormat="1" applyFont="1" applyFill="1" applyBorder="1" applyAlignment="1" applyProtection="1">
      <alignment vertical="center"/>
      <protection/>
    </xf>
    <xf numFmtId="181" fontId="5" fillId="7" borderId="27" xfId="48" applyNumberFormat="1" applyFont="1" applyFill="1" applyBorder="1" applyAlignment="1" applyProtection="1">
      <alignment vertical="center"/>
      <protection/>
    </xf>
    <xf numFmtId="0" fontId="5" fillId="7" borderId="21" xfId="0" applyFont="1" applyFill="1" applyBorder="1" applyAlignment="1" applyProtection="1">
      <alignment vertical="center"/>
      <protection/>
    </xf>
    <xf numFmtId="0" fontId="5" fillId="7" borderId="10" xfId="0" applyFont="1" applyFill="1" applyBorder="1" applyAlignment="1" applyProtection="1">
      <alignment horizontal="center" vertical="center"/>
      <protection/>
    </xf>
    <xf numFmtId="0" fontId="5" fillId="7" borderId="13" xfId="0" applyFont="1" applyFill="1" applyBorder="1" applyAlignment="1" applyProtection="1">
      <alignment horizontal="center" vertical="center"/>
      <protection/>
    </xf>
    <xf numFmtId="181" fontId="5" fillId="7" borderId="19" xfId="48" applyNumberFormat="1" applyFont="1" applyFill="1" applyBorder="1" applyAlignment="1" applyProtection="1">
      <alignment vertical="center"/>
      <protection/>
    </xf>
    <xf numFmtId="181" fontId="5" fillId="7" borderId="15" xfId="48" applyNumberFormat="1" applyFont="1" applyFill="1" applyBorder="1" applyAlignment="1" applyProtection="1">
      <alignment vertical="center"/>
      <protection/>
    </xf>
    <xf numFmtId="0" fontId="5" fillId="7" borderId="38" xfId="0" applyFont="1" applyFill="1" applyBorder="1" applyAlignment="1" applyProtection="1">
      <alignment vertical="center"/>
      <protection/>
    </xf>
    <xf numFmtId="0" fontId="5" fillId="7" borderId="29" xfId="0" applyFont="1" applyFill="1" applyBorder="1" applyAlignment="1" applyProtection="1">
      <alignment horizontal="center" vertical="center"/>
      <protection/>
    </xf>
    <xf numFmtId="181" fontId="5" fillId="7" borderId="10" xfId="48" applyNumberFormat="1" applyFont="1" applyFill="1" applyBorder="1" applyAlignment="1" applyProtection="1">
      <alignment vertical="center"/>
      <protection/>
    </xf>
    <xf numFmtId="181" fontId="5" fillId="7" borderId="13" xfId="48" applyNumberFormat="1" applyFont="1" applyFill="1" applyBorder="1" applyAlignment="1" applyProtection="1">
      <alignment vertical="center"/>
      <protection/>
    </xf>
    <xf numFmtId="0" fontId="5" fillId="7" borderId="23" xfId="0" applyFont="1" applyFill="1" applyBorder="1" applyAlignment="1" applyProtection="1">
      <alignment vertical="center"/>
      <protection/>
    </xf>
    <xf numFmtId="0" fontId="5" fillId="7" borderId="22" xfId="0" applyFont="1" applyFill="1" applyBorder="1" applyAlignment="1" applyProtection="1">
      <alignment horizontal="center" vertical="center"/>
      <protection/>
    </xf>
    <xf numFmtId="0" fontId="5" fillId="7" borderId="24" xfId="0" applyFont="1" applyFill="1" applyBorder="1" applyAlignment="1" applyProtection="1">
      <alignment horizontal="center" vertical="center"/>
      <protection/>
    </xf>
    <xf numFmtId="181" fontId="5" fillId="7" borderId="26" xfId="48" applyNumberFormat="1" applyFont="1" applyFill="1" applyBorder="1" applyAlignment="1" applyProtection="1">
      <alignment vertical="center"/>
      <protection/>
    </xf>
    <xf numFmtId="181" fontId="5" fillId="7" borderId="24" xfId="48" applyNumberFormat="1" applyFont="1" applyFill="1" applyBorder="1" applyAlignment="1" applyProtection="1">
      <alignment vertical="center"/>
      <protection/>
    </xf>
    <xf numFmtId="181" fontId="5" fillId="7" borderId="42" xfId="48" applyNumberFormat="1" applyFont="1" applyFill="1" applyBorder="1" applyAlignment="1" applyProtection="1">
      <alignment vertical="center"/>
      <protection/>
    </xf>
    <xf numFmtId="181" fontId="5" fillId="7" borderId="43" xfId="0" applyNumberFormat="1" applyFont="1" applyFill="1" applyBorder="1" applyAlignment="1" applyProtection="1">
      <alignment vertical="center"/>
      <protection/>
    </xf>
    <xf numFmtId="0" fontId="5" fillId="7" borderId="0" xfId="0" applyFont="1" applyFill="1" applyBorder="1" applyAlignment="1" applyProtection="1">
      <alignment vertical="center"/>
      <protection/>
    </xf>
    <xf numFmtId="181" fontId="5" fillId="7" borderId="20" xfId="0" applyNumberFormat="1" applyFont="1" applyFill="1" applyBorder="1" applyAlignment="1" applyProtection="1">
      <alignment vertical="center"/>
      <protection/>
    </xf>
    <xf numFmtId="181" fontId="5" fillId="7" borderId="21" xfId="0" applyNumberFormat="1" applyFont="1" applyFill="1" applyBorder="1" applyAlignment="1" applyProtection="1">
      <alignment vertical="center"/>
      <protection/>
    </xf>
    <xf numFmtId="181" fontId="5" fillId="7" borderId="39" xfId="48" applyNumberFormat="1" applyFont="1" applyFill="1" applyBorder="1" applyAlignment="1" applyProtection="1">
      <alignment vertical="center"/>
      <protection/>
    </xf>
    <xf numFmtId="181" fontId="5" fillId="7" borderId="44" xfId="0" applyNumberFormat="1" applyFont="1" applyFill="1" applyBorder="1" applyAlignment="1" applyProtection="1">
      <alignment vertical="center"/>
      <protection/>
    </xf>
    <xf numFmtId="181" fontId="5" fillId="7" borderId="18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 locked="0"/>
    </xf>
    <xf numFmtId="183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 vertical="center"/>
    </xf>
    <xf numFmtId="0" fontId="0" fillId="33" borderId="13" xfId="0" applyFill="1" applyBorder="1" applyAlignment="1" applyProtection="1">
      <alignment vertical="center"/>
      <protection locked="0"/>
    </xf>
    <xf numFmtId="0" fontId="5" fillId="6" borderId="11" xfId="0" applyFont="1" applyFill="1" applyBorder="1" applyAlignment="1" applyProtection="1">
      <alignment vertical="center"/>
      <protection/>
    </xf>
    <xf numFmtId="0" fontId="5" fillId="6" borderId="30" xfId="0" applyFont="1" applyFill="1" applyBorder="1" applyAlignment="1" applyProtection="1">
      <alignment vertical="center"/>
      <protection/>
    </xf>
    <xf numFmtId="0" fontId="5" fillId="6" borderId="46" xfId="0" applyFont="1" applyFill="1" applyBorder="1" applyAlignment="1" applyProtection="1">
      <alignment vertical="center"/>
      <protection/>
    </xf>
    <xf numFmtId="0" fontId="5" fillId="6" borderId="47" xfId="0" applyFont="1" applyFill="1" applyBorder="1" applyAlignment="1" applyProtection="1">
      <alignment vertical="center" wrapText="1"/>
      <protection/>
    </xf>
    <xf numFmtId="0" fontId="5" fillId="7" borderId="47" xfId="0" applyFont="1" applyFill="1" applyBorder="1" applyAlignment="1" applyProtection="1">
      <alignment vertical="center"/>
      <protection/>
    </xf>
    <xf numFmtId="0" fontId="5" fillId="7" borderId="11" xfId="0" applyFont="1" applyFill="1" applyBorder="1" applyAlignment="1" applyProtection="1">
      <alignment vertical="center"/>
      <protection/>
    </xf>
    <xf numFmtId="0" fontId="5" fillId="7" borderId="30" xfId="0" applyFont="1" applyFill="1" applyBorder="1" applyAlignment="1" applyProtection="1">
      <alignment vertical="center"/>
      <protection/>
    </xf>
    <xf numFmtId="0" fontId="5" fillId="7" borderId="46" xfId="0" applyFont="1" applyFill="1" applyBorder="1" applyAlignment="1" applyProtection="1">
      <alignment vertical="center"/>
      <protection/>
    </xf>
    <xf numFmtId="176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38" fontId="5" fillId="4" borderId="32" xfId="48" applyFont="1" applyFill="1" applyBorder="1" applyAlignment="1">
      <alignment vertical="center"/>
    </xf>
    <xf numFmtId="38" fontId="5" fillId="4" borderId="48" xfId="48" applyFont="1" applyFill="1" applyBorder="1" applyAlignment="1">
      <alignment vertical="center"/>
    </xf>
    <xf numFmtId="181" fontId="5" fillId="4" borderId="32" xfId="0" applyNumberFormat="1" applyFont="1" applyFill="1" applyBorder="1" applyAlignment="1">
      <alignment horizontal="right" vertical="center"/>
    </xf>
    <xf numFmtId="0" fontId="5" fillId="4" borderId="32" xfId="0" applyFont="1" applyFill="1" applyBorder="1" applyAlignment="1">
      <alignment horizontal="right" vertical="center"/>
    </xf>
    <xf numFmtId="0" fontId="5" fillId="4" borderId="48" xfId="0" applyFont="1" applyFill="1" applyBorder="1" applyAlignment="1">
      <alignment horizontal="right" vertical="center"/>
    </xf>
    <xf numFmtId="181" fontId="5" fillId="4" borderId="32" xfId="48" applyNumberFormat="1" applyFont="1" applyFill="1" applyBorder="1" applyAlignment="1">
      <alignment vertical="center"/>
    </xf>
    <xf numFmtId="181" fontId="5" fillId="4" borderId="48" xfId="48" applyNumberFormat="1" applyFont="1" applyFill="1" applyBorder="1" applyAlignment="1">
      <alignment vertical="center"/>
    </xf>
    <xf numFmtId="182" fontId="5" fillId="4" borderId="10" xfId="0" applyNumberFormat="1" applyFont="1" applyFill="1" applyBorder="1" applyAlignment="1">
      <alignment horizontal="center" vertical="center"/>
    </xf>
    <xf numFmtId="182" fontId="5" fillId="4" borderId="21" xfId="0" applyNumberFormat="1" applyFont="1" applyFill="1" applyBorder="1" applyAlignment="1">
      <alignment horizontal="center" vertical="center"/>
    </xf>
    <xf numFmtId="182" fontId="5" fillId="4" borderId="49" xfId="0" applyNumberFormat="1" applyFont="1" applyFill="1" applyBorder="1" applyAlignment="1">
      <alignment horizontal="center" vertical="center"/>
    </xf>
    <xf numFmtId="182" fontId="5" fillId="4" borderId="5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4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179" fontId="5" fillId="0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32" xfId="0" applyNumberFormat="1" applyFont="1" applyFill="1" applyBorder="1" applyAlignment="1" applyProtection="1">
      <alignment horizontal="center" vertical="center"/>
      <protection locked="0"/>
    </xf>
    <xf numFmtId="179" fontId="5" fillId="0" borderId="48" xfId="0" applyNumberFormat="1" applyFont="1" applyFill="1" applyBorder="1" applyAlignment="1" applyProtection="1">
      <alignment horizontal="center" vertical="center"/>
      <protection locked="0"/>
    </xf>
    <xf numFmtId="180" fontId="5" fillId="4" borderId="49" xfId="0" applyNumberFormat="1" applyFont="1" applyFill="1" applyBorder="1" applyAlignment="1">
      <alignment horizontal="center" vertical="center"/>
    </xf>
    <xf numFmtId="180" fontId="5" fillId="4" borderId="50" xfId="0" applyNumberFormat="1" applyFont="1" applyFill="1" applyBorder="1" applyAlignment="1">
      <alignment horizontal="center" vertical="center"/>
    </xf>
    <xf numFmtId="181" fontId="5" fillId="4" borderId="28" xfId="48" applyNumberFormat="1" applyFont="1" applyFill="1" applyBorder="1" applyAlignment="1">
      <alignment vertical="center"/>
    </xf>
    <xf numFmtId="181" fontId="5" fillId="4" borderId="37" xfId="48" applyNumberFormat="1" applyFont="1" applyFill="1" applyBorder="1" applyAlignment="1">
      <alignment vertical="center"/>
    </xf>
    <xf numFmtId="181" fontId="5" fillId="4" borderId="11" xfId="48" applyNumberFormat="1" applyFont="1" applyFill="1" applyBorder="1" applyAlignment="1">
      <alignment vertical="center"/>
    </xf>
    <xf numFmtId="181" fontId="5" fillId="4" borderId="21" xfId="48" applyNumberFormat="1" applyFont="1" applyFill="1" applyBorder="1" applyAlignment="1">
      <alignment vertical="center"/>
    </xf>
    <xf numFmtId="181" fontId="5" fillId="4" borderId="0" xfId="48" applyNumberFormat="1" applyFont="1" applyFill="1" applyBorder="1" applyAlignment="1">
      <alignment vertical="center"/>
    </xf>
    <xf numFmtId="181" fontId="5" fillId="4" borderId="20" xfId="48" applyNumberFormat="1" applyFont="1" applyFill="1" applyBorder="1" applyAlignment="1">
      <alignment vertical="center"/>
    </xf>
    <xf numFmtId="182" fontId="5" fillId="4" borderId="33" xfId="0" applyNumberFormat="1" applyFont="1" applyFill="1" applyBorder="1" applyAlignment="1">
      <alignment horizontal="center" vertical="center"/>
    </xf>
    <xf numFmtId="182" fontId="5" fillId="4" borderId="55" xfId="0" applyNumberFormat="1" applyFont="1" applyFill="1" applyBorder="1" applyAlignment="1">
      <alignment horizontal="center" vertical="center"/>
    </xf>
    <xf numFmtId="182" fontId="5" fillId="4" borderId="35" xfId="0" applyNumberFormat="1" applyFont="1" applyFill="1" applyBorder="1" applyAlignment="1">
      <alignment horizontal="center" vertical="center"/>
    </xf>
    <xf numFmtId="182" fontId="5" fillId="4" borderId="56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/>
    </xf>
    <xf numFmtId="0" fontId="5" fillId="4" borderId="57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4" borderId="59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183" fontId="5" fillId="4" borderId="13" xfId="0" applyNumberFormat="1" applyFont="1" applyFill="1" applyBorder="1" applyAlignment="1">
      <alignment horizontal="center" vertical="center"/>
    </xf>
    <xf numFmtId="183" fontId="5" fillId="4" borderId="10" xfId="0" applyNumberFormat="1" applyFont="1" applyFill="1" applyBorder="1" applyAlignment="1">
      <alignment horizontal="center" vertical="center"/>
    </xf>
    <xf numFmtId="183" fontId="5" fillId="4" borderId="21" xfId="0" applyNumberFormat="1" applyFont="1" applyFill="1" applyBorder="1" applyAlignment="1">
      <alignment horizontal="center" vertical="center"/>
    </xf>
    <xf numFmtId="183" fontId="5" fillId="4" borderId="14" xfId="0" applyNumberFormat="1" applyFont="1" applyFill="1" applyBorder="1" applyAlignment="1">
      <alignment horizontal="center" vertical="center"/>
    </xf>
    <xf numFmtId="183" fontId="5" fillId="4" borderId="37" xfId="0" applyNumberFormat="1" applyFont="1" applyFill="1" applyBorder="1" applyAlignment="1">
      <alignment horizontal="center" vertical="center"/>
    </xf>
    <xf numFmtId="183" fontId="5" fillId="4" borderId="49" xfId="0" applyNumberFormat="1" applyFont="1" applyFill="1" applyBorder="1" applyAlignment="1">
      <alignment horizontal="center" vertical="center"/>
    </xf>
    <xf numFmtId="183" fontId="5" fillId="4" borderId="5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5" fillId="0" borderId="64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left" vertical="center"/>
      <protection locked="0"/>
    </xf>
    <xf numFmtId="0" fontId="5" fillId="0" borderId="70" xfId="0" applyFont="1" applyFill="1" applyBorder="1" applyAlignment="1" applyProtection="1">
      <alignment horizontal="left" vertical="center"/>
      <protection locked="0"/>
    </xf>
    <xf numFmtId="0" fontId="5" fillId="0" borderId="71" xfId="0" applyFont="1" applyFill="1" applyBorder="1" applyAlignment="1" applyProtection="1">
      <alignment horizontal="left" vertical="center"/>
      <protection locked="0"/>
    </xf>
    <xf numFmtId="0" fontId="5" fillId="0" borderId="72" xfId="0" applyFont="1" applyFill="1" applyBorder="1" applyAlignment="1" applyProtection="1">
      <alignment horizontal="left" vertical="center"/>
      <protection locked="0"/>
    </xf>
    <xf numFmtId="0" fontId="5" fillId="0" borderId="73" xfId="0" applyFont="1" applyFill="1" applyBorder="1" applyAlignment="1" applyProtection="1">
      <alignment horizontal="left" vertical="center"/>
      <protection locked="0"/>
    </xf>
    <xf numFmtId="0" fontId="5" fillId="0" borderId="74" xfId="0" applyFont="1" applyFill="1" applyBorder="1" applyAlignment="1" applyProtection="1">
      <alignment horizontal="left" vertical="center"/>
      <protection locked="0"/>
    </xf>
    <xf numFmtId="0" fontId="5" fillId="4" borderId="75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8" fillId="6" borderId="77" xfId="0" applyFont="1" applyFill="1" applyBorder="1" applyAlignment="1">
      <alignment horizontal="left" vertical="top" wrapText="1"/>
    </xf>
    <xf numFmtId="0" fontId="58" fillId="6" borderId="78" xfId="0" applyFont="1" applyFill="1" applyBorder="1" applyAlignment="1">
      <alignment horizontal="left" vertical="top" wrapText="1"/>
    </xf>
    <xf numFmtId="0" fontId="58" fillId="6" borderId="79" xfId="0" applyFont="1" applyFill="1" applyBorder="1" applyAlignment="1">
      <alignment horizontal="left" vertical="top" wrapText="1"/>
    </xf>
    <xf numFmtId="0" fontId="58" fillId="6" borderId="80" xfId="0" applyFont="1" applyFill="1" applyBorder="1" applyAlignment="1">
      <alignment horizontal="left" vertical="top" wrapText="1"/>
    </xf>
    <xf numFmtId="0" fontId="58" fillId="6" borderId="0" xfId="0" applyFont="1" applyFill="1" applyBorder="1" applyAlignment="1">
      <alignment horizontal="left" vertical="top" wrapText="1"/>
    </xf>
    <xf numFmtId="0" fontId="58" fillId="6" borderId="81" xfId="0" applyFont="1" applyFill="1" applyBorder="1" applyAlignment="1">
      <alignment horizontal="left" vertical="top" wrapText="1"/>
    </xf>
    <xf numFmtId="0" fontId="58" fillId="6" borderId="82" xfId="0" applyFont="1" applyFill="1" applyBorder="1" applyAlignment="1">
      <alignment horizontal="left" vertical="top" wrapText="1"/>
    </xf>
    <xf numFmtId="0" fontId="58" fillId="6" borderId="83" xfId="0" applyFont="1" applyFill="1" applyBorder="1" applyAlignment="1">
      <alignment horizontal="left" vertical="top" wrapText="1"/>
    </xf>
    <xf numFmtId="0" fontId="58" fillId="6" borderId="84" xfId="0" applyFont="1" applyFill="1" applyBorder="1" applyAlignment="1">
      <alignment horizontal="left" vertical="top" wrapText="1"/>
    </xf>
    <xf numFmtId="0" fontId="59" fillId="6" borderId="85" xfId="0" applyFont="1" applyFill="1" applyBorder="1" applyAlignment="1">
      <alignment horizontal="center" vertical="center"/>
    </xf>
    <xf numFmtId="0" fontId="59" fillId="6" borderId="86" xfId="0" applyFont="1" applyFill="1" applyBorder="1" applyAlignment="1">
      <alignment horizontal="center" vertical="center"/>
    </xf>
    <xf numFmtId="0" fontId="59" fillId="6" borderId="87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59" fillId="7" borderId="85" xfId="0" applyFont="1" applyFill="1" applyBorder="1" applyAlignment="1">
      <alignment horizontal="center" vertical="center"/>
    </xf>
    <xf numFmtId="0" fontId="59" fillId="7" borderId="86" xfId="0" applyFont="1" applyFill="1" applyBorder="1" applyAlignment="1">
      <alignment horizontal="center" vertical="center"/>
    </xf>
    <xf numFmtId="0" fontId="59" fillId="7" borderId="87" xfId="0" applyFont="1" applyFill="1" applyBorder="1" applyAlignment="1">
      <alignment horizontal="center" vertical="center"/>
    </xf>
    <xf numFmtId="0" fontId="58" fillId="7" borderId="77" xfId="0" applyFont="1" applyFill="1" applyBorder="1" applyAlignment="1">
      <alignment horizontal="left" vertical="top" wrapText="1"/>
    </xf>
    <xf numFmtId="0" fontId="58" fillId="7" borderId="78" xfId="0" applyFont="1" applyFill="1" applyBorder="1" applyAlignment="1">
      <alignment horizontal="left" vertical="top" wrapText="1"/>
    </xf>
    <xf numFmtId="0" fontId="58" fillId="7" borderId="79" xfId="0" applyFont="1" applyFill="1" applyBorder="1" applyAlignment="1">
      <alignment horizontal="left" vertical="top" wrapText="1"/>
    </xf>
    <xf numFmtId="0" fontId="58" fillId="7" borderId="80" xfId="0" applyFont="1" applyFill="1" applyBorder="1" applyAlignment="1">
      <alignment horizontal="left" vertical="top" wrapText="1"/>
    </xf>
    <xf numFmtId="0" fontId="58" fillId="7" borderId="0" xfId="0" applyFont="1" applyFill="1" applyBorder="1" applyAlignment="1">
      <alignment horizontal="left" vertical="top" wrapText="1"/>
    </xf>
    <xf numFmtId="0" fontId="58" fillId="7" borderId="81" xfId="0" applyFont="1" applyFill="1" applyBorder="1" applyAlignment="1">
      <alignment horizontal="left" vertical="top" wrapText="1"/>
    </xf>
    <xf numFmtId="0" fontId="58" fillId="7" borderId="82" xfId="0" applyFont="1" applyFill="1" applyBorder="1" applyAlignment="1">
      <alignment horizontal="left" vertical="top" wrapText="1"/>
    </xf>
    <xf numFmtId="0" fontId="58" fillId="7" borderId="83" xfId="0" applyFont="1" applyFill="1" applyBorder="1" applyAlignment="1">
      <alignment horizontal="left" vertical="top" wrapText="1"/>
    </xf>
    <xf numFmtId="0" fontId="58" fillId="7" borderId="8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38</xdr:row>
      <xdr:rowOff>304800</xdr:rowOff>
    </xdr:from>
    <xdr:to>
      <xdr:col>5</xdr:col>
      <xdr:colOff>371475</xdr:colOff>
      <xdr:row>40</xdr:row>
      <xdr:rowOff>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85750" y="11915775"/>
          <a:ext cx="2085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ＦＡＸ申込み不可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view="pageLayout" workbookViewId="0" topLeftCell="A1">
      <selection activeCell="C32" sqref="C32"/>
    </sheetView>
  </sheetViews>
  <sheetFormatPr defaultColWidth="9.00390625" defaultRowHeight="13.5"/>
  <cols>
    <col min="1" max="1" width="2.75390625" style="0" customWidth="1"/>
    <col min="2" max="2" width="3.375" style="0" customWidth="1"/>
  </cols>
  <sheetData>
    <row r="1" ht="13.5">
      <c r="A1" t="s">
        <v>57</v>
      </c>
    </row>
    <row r="3" ht="13.5">
      <c r="A3" t="s">
        <v>58</v>
      </c>
    </row>
    <row r="5" ht="13.5">
      <c r="B5" t="s">
        <v>59</v>
      </c>
    </row>
    <row r="6" ht="13.5">
      <c r="B6" t="s">
        <v>60</v>
      </c>
    </row>
    <row r="7" ht="13.5">
      <c r="B7" t="s">
        <v>61</v>
      </c>
    </row>
    <row r="9" ht="13.5">
      <c r="A9" t="s">
        <v>62</v>
      </c>
    </row>
    <row r="11" ht="13.5">
      <c r="B11" t="s">
        <v>77</v>
      </c>
    </row>
    <row r="12" ht="13.5">
      <c r="B12" t="s">
        <v>92</v>
      </c>
    </row>
    <row r="13" ht="13.5">
      <c r="B13" t="s">
        <v>93</v>
      </c>
    </row>
    <row r="14" ht="13.5">
      <c r="B14" t="s">
        <v>94</v>
      </c>
    </row>
    <row r="15" ht="13.5">
      <c r="B15" t="s">
        <v>95</v>
      </c>
    </row>
    <row r="17" ht="13.5">
      <c r="B17" t="s">
        <v>63</v>
      </c>
    </row>
    <row r="19" spans="2:3" ht="13.5">
      <c r="B19" s="32">
        <v>1</v>
      </c>
      <c r="C19" t="s">
        <v>78</v>
      </c>
    </row>
    <row r="20" spans="2:3" ht="13.5">
      <c r="B20" s="32">
        <v>2</v>
      </c>
      <c r="C20" t="s">
        <v>64</v>
      </c>
    </row>
    <row r="21" spans="2:3" ht="13.5">
      <c r="B21" s="32">
        <v>3</v>
      </c>
      <c r="C21" t="s">
        <v>79</v>
      </c>
    </row>
    <row r="22" spans="2:3" ht="13.5">
      <c r="B22" s="32">
        <v>4</v>
      </c>
      <c r="C22" t="s">
        <v>80</v>
      </c>
    </row>
    <row r="23" spans="2:3" ht="13.5">
      <c r="B23" s="32"/>
      <c r="C23" t="s">
        <v>81</v>
      </c>
    </row>
    <row r="24" ht="13.5">
      <c r="B24" s="32"/>
    </row>
    <row r="25" ht="13.5">
      <c r="B25" s="179" t="s">
        <v>101</v>
      </c>
    </row>
    <row r="26" spans="2:3" ht="13.5">
      <c r="B26" s="32">
        <v>1</v>
      </c>
      <c r="C26" t="s">
        <v>102</v>
      </c>
    </row>
    <row r="27" ht="13.5">
      <c r="B27" s="32"/>
    </row>
    <row r="28" ht="13.5">
      <c r="B28" s="179" t="s">
        <v>82</v>
      </c>
    </row>
    <row r="29" ht="13.5">
      <c r="B29" s="32"/>
    </row>
    <row r="30" spans="2:3" ht="13.5">
      <c r="B30" s="32">
        <v>1</v>
      </c>
      <c r="C30" t="s">
        <v>83</v>
      </c>
    </row>
    <row r="31" spans="2:3" ht="13.5">
      <c r="B31" s="32">
        <v>2</v>
      </c>
      <c r="C31" t="s">
        <v>85</v>
      </c>
    </row>
    <row r="32" spans="2:3" ht="13.5">
      <c r="B32" s="32"/>
      <c r="C32" t="s">
        <v>84</v>
      </c>
    </row>
    <row r="33" spans="2:3" ht="13.5">
      <c r="B33" s="32"/>
      <c r="C33" t="s">
        <v>89</v>
      </c>
    </row>
    <row r="34" spans="2:3" ht="13.5">
      <c r="B34" s="32">
        <v>3</v>
      </c>
      <c r="C34" t="s">
        <v>86</v>
      </c>
    </row>
    <row r="35" spans="2:3" ht="13.5">
      <c r="B35" s="32">
        <v>4</v>
      </c>
      <c r="C35" t="s">
        <v>87</v>
      </c>
    </row>
    <row r="36" spans="2:3" ht="13.5">
      <c r="B36" s="32"/>
      <c r="C36" t="s">
        <v>88</v>
      </c>
    </row>
    <row r="37" spans="1:3" ht="13.5">
      <c r="A37" s="32"/>
      <c r="B37" s="32"/>
      <c r="C37" t="s">
        <v>96</v>
      </c>
    </row>
    <row r="38" spans="1:3" ht="13.5">
      <c r="A38" s="32"/>
      <c r="B38" s="32"/>
      <c r="C38" t="s">
        <v>97</v>
      </c>
    </row>
    <row r="39" spans="1:3" ht="13.5">
      <c r="A39" s="32"/>
      <c r="B39" s="32">
        <v>5</v>
      </c>
      <c r="C39" t="s">
        <v>90</v>
      </c>
    </row>
    <row r="40" spans="1:3" ht="13.5">
      <c r="A40" s="32"/>
      <c r="B40" s="32"/>
      <c r="C40" t="s">
        <v>91</v>
      </c>
    </row>
    <row r="41" spans="1:2" ht="13.5">
      <c r="A41" s="32"/>
      <c r="B41" s="32"/>
    </row>
    <row r="42" spans="1:3" ht="13.5">
      <c r="A42" s="32"/>
      <c r="B42" s="32"/>
      <c r="C42" t="s">
        <v>98</v>
      </c>
    </row>
    <row r="43" spans="1:3" ht="13.5">
      <c r="A43" s="32"/>
      <c r="B43" s="32"/>
      <c r="C43" t="s">
        <v>99</v>
      </c>
    </row>
    <row r="44" spans="1:2" ht="13.5">
      <c r="A44" s="32"/>
      <c r="B44" s="32"/>
    </row>
    <row r="45" spans="1:2" ht="13.5">
      <c r="A45" s="32"/>
      <c r="B45" s="32"/>
    </row>
    <row r="46" spans="1:2" ht="13.5">
      <c r="A46" s="32"/>
      <c r="B46" s="32"/>
    </row>
    <row r="47" spans="1:2" ht="13.5">
      <c r="A47" s="32"/>
      <c r="B47" s="32"/>
    </row>
  </sheetData>
  <sheetProtection password="D97D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PageLayoutView="0" workbookViewId="0" topLeftCell="A1">
      <selection activeCell="E41" sqref="E41"/>
    </sheetView>
  </sheetViews>
  <sheetFormatPr defaultColWidth="9.00390625" defaultRowHeight="13.5"/>
  <cols>
    <col min="1" max="14" width="5.25390625" style="0" customWidth="1"/>
    <col min="15" max="15" width="2.125" style="0" customWidth="1"/>
    <col min="16" max="17" width="4.625" style="0" customWidth="1"/>
    <col min="18" max="18" width="4.00390625" style="0" customWidth="1"/>
    <col min="21" max="21" width="0" style="0" hidden="1" customWidth="1"/>
    <col min="22" max="22" width="9.00390625" style="0" hidden="1" customWidth="1"/>
    <col min="23" max="26" width="0" style="0" hidden="1" customWidth="1"/>
  </cols>
  <sheetData>
    <row r="1" spans="1:18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10"/>
      <c r="Q1" s="11"/>
      <c r="R1" s="8"/>
    </row>
    <row r="2" spans="1:18" ht="21" customHeight="1">
      <c r="A2" s="283" t="s">
        <v>118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8"/>
    </row>
    <row r="3" spans="1:23" ht="21" customHeight="1">
      <c r="A3" s="284" t="s">
        <v>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10"/>
      <c r="S3" s="1"/>
      <c r="T3" s="1"/>
      <c r="U3" s="1"/>
      <c r="V3" s="1"/>
      <c r="W3" s="1"/>
    </row>
    <row r="4" spans="1:22" ht="18.75" thickBot="1">
      <c r="A4" s="8"/>
      <c r="B4" s="8"/>
      <c r="C4" s="8"/>
      <c r="D4" s="8"/>
      <c r="E4" s="19"/>
      <c r="F4" s="19"/>
      <c r="G4" s="19"/>
      <c r="H4" s="19"/>
      <c r="I4" s="19"/>
      <c r="J4" s="8"/>
      <c r="K4" s="8"/>
      <c r="L4" s="8"/>
      <c r="M4" s="289"/>
      <c r="N4" s="289"/>
      <c r="O4" s="12"/>
      <c r="P4" s="8"/>
      <c r="Q4" s="8"/>
      <c r="R4" s="8"/>
      <c r="T4" s="1"/>
      <c r="U4" s="1"/>
      <c r="V4" s="1"/>
    </row>
    <row r="5" spans="1:22" s="3" customFormat="1" ht="27.75" customHeight="1" thickBot="1">
      <c r="A5" s="266" t="s">
        <v>33</v>
      </c>
      <c r="B5" s="267"/>
      <c r="C5" s="268"/>
      <c r="D5" s="269"/>
      <c r="E5" s="269"/>
      <c r="F5" s="269"/>
      <c r="G5" s="269"/>
      <c r="H5" s="269"/>
      <c r="I5" s="270"/>
      <c r="J5" s="8"/>
      <c r="K5" s="8"/>
      <c r="L5" s="8"/>
      <c r="M5" s="289"/>
      <c r="N5" s="289"/>
      <c r="O5" s="36"/>
      <c r="P5" s="8"/>
      <c r="Q5" s="8"/>
      <c r="R5" s="13"/>
      <c r="S5" s="31"/>
      <c r="T5" s="1"/>
      <c r="U5" s="1"/>
      <c r="V5" s="1"/>
    </row>
    <row r="6" spans="1:22" s="3" customFormat="1" ht="27.75" customHeight="1" thickBot="1">
      <c r="A6" s="264" t="s">
        <v>4</v>
      </c>
      <c r="B6" s="265"/>
      <c r="C6" s="290"/>
      <c r="D6" s="291"/>
      <c r="E6" s="291"/>
      <c r="F6" s="291"/>
      <c r="G6" s="291"/>
      <c r="H6" s="291"/>
      <c r="I6" s="291"/>
      <c r="J6" s="293" t="s">
        <v>6</v>
      </c>
      <c r="K6" s="294"/>
      <c r="L6" s="290"/>
      <c r="M6" s="291"/>
      <c r="N6" s="291"/>
      <c r="O6" s="291"/>
      <c r="P6" s="291"/>
      <c r="Q6" s="292"/>
      <c r="R6" s="13"/>
      <c r="T6" s="1"/>
      <c r="U6" s="1"/>
      <c r="V6" s="1" t="s">
        <v>65</v>
      </c>
    </row>
    <row r="7" spans="1:22" s="3" customFormat="1" ht="21" customHeight="1">
      <c r="A7" s="285" t="s">
        <v>119</v>
      </c>
      <c r="B7" s="286"/>
      <c r="C7" s="305"/>
      <c r="D7" s="306"/>
      <c r="E7" s="306"/>
      <c r="F7" s="306"/>
      <c r="G7" s="306"/>
      <c r="H7" s="306"/>
      <c r="I7" s="307"/>
      <c r="J7" s="295" t="s">
        <v>2</v>
      </c>
      <c r="K7" s="295"/>
      <c r="L7" s="311"/>
      <c r="M7" s="312"/>
      <c r="N7" s="312"/>
      <c r="O7" s="312"/>
      <c r="P7" s="312"/>
      <c r="Q7" s="313"/>
      <c r="R7" s="13"/>
      <c r="T7" s="1"/>
      <c r="U7" s="1"/>
      <c r="V7" s="1" t="s">
        <v>66</v>
      </c>
    </row>
    <row r="8" spans="1:22" s="3" customFormat="1" ht="21" customHeight="1" thickBot="1">
      <c r="A8" s="287"/>
      <c r="B8" s="288"/>
      <c r="C8" s="308"/>
      <c r="D8" s="309"/>
      <c r="E8" s="309"/>
      <c r="F8" s="309"/>
      <c r="G8" s="309"/>
      <c r="H8" s="309"/>
      <c r="I8" s="310"/>
      <c r="J8" s="319" t="s">
        <v>3</v>
      </c>
      <c r="K8" s="319"/>
      <c r="L8" s="314"/>
      <c r="M8" s="315"/>
      <c r="N8" s="315"/>
      <c r="O8" s="315"/>
      <c r="P8" s="315"/>
      <c r="Q8" s="316"/>
      <c r="R8" s="13"/>
      <c r="T8" s="1"/>
      <c r="U8" s="1"/>
      <c r="V8" s="1" t="s">
        <v>74</v>
      </c>
    </row>
    <row r="9" spans="1:22" s="3" customFormat="1" ht="24.75" customHeight="1" thickBot="1">
      <c r="A9" s="303" t="s">
        <v>100</v>
      </c>
      <c r="B9" s="304"/>
      <c r="C9" s="261"/>
      <c r="D9" s="262"/>
      <c r="E9" s="262"/>
      <c r="F9" s="262"/>
      <c r="G9" s="262"/>
      <c r="H9" s="262"/>
      <c r="I9" s="263"/>
      <c r="J9" s="317" t="s">
        <v>2</v>
      </c>
      <c r="K9" s="318"/>
      <c r="L9" s="261"/>
      <c r="M9" s="262"/>
      <c r="N9" s="262"/>
      <c r="O9" s="262"/>
      <c r="P9" s="262"/>
      <c r="Q9" s="263"/>
      <c r="R9" s="13"/>
      <c r="T9" s="1"/>
      <c r="U9" s="1"/>
      <c r="V9" s="1" t="s">
        <v>67</v>
      </c>
    </row>
    <row r="10" spans="1:22" s="3" customFormat="1" ht="24.75" customHeight="1" thickBot="1">
      <c r="A10" s="62" t="s">
        <v>34</v>
      </c>
      <c r="B10" s="6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T10" s="1"/>
      <c r="U10" s="1"/>
      <c r="V10" s="1" t="s">
        <v>68</v>
      </c>
    </row>
    <row r="11" spans="1:22" s="3" customFormat="1" ht="24.75" customHeight="1" thickBot="1">
      <c r="A11" s="13"/>
      <c r="B11" s="13">
        <v>1</v>
      </c>
      <c r="C11" s="261"/>
      <c r="D11" s="262"/>
      <c r="E11" s="262"/>
      <c r="F11" s="263"/>
      <c r="G11" s="249" t="s">
        <v>11</v>
      </c>
      <c r="H11" s="249"/>
      <c r="I11" s="249"/>
      <c r="J11" s="13"/>
      <c r="K11" s="13"/>
      <c r="L11" s="13"/>
      <c r="M11" s="13"/>
      <c r="N11" s="13"/>
      <c r="O11" s="13"/>
      <c r="P11" s="13"/>
      <c r="Q11" s="13"/>
      <c r="R11" s="13"/>
      <c r="T11" s="1"/>
      <c r="U11" s="1"/>
      <c r="V11" s="1" t="s">
        <v>69</v>
      </c>
    </row>
    <row r="12" spans="1:22" s="3" customFormat="1" ht="24.75" customHeight="1" thickBot="1">
      <c r="A12" s="13"/>
      <c r="B12" s="13">
        <v>2</v>
      </c>
      <c r="C12" s="261"/>
      <c r="D12" s="262"/>
      <c r="E12" s="262"/>
      <c r="F12" s="263"/>
      <c r="G12" s="249" t="s">
        <v>11</v>
      </c>
      <c r="H12" s="249"/>
      <c r="I12" s="249"/>
      <c r="J12" s="13"/>
      <c r="K12" s="13"/>
      <c r="L12" s="13"/>
      <c r="M12" s="13"/>
      <c r="N12" s="13"/>
      <c r="O12" s="13"/>
      <c r="P12" s="13"/>
      <c r="Q12" s="13"/>
      <c r="R12" s="13"/>
      <c r="T12" s="1"/>
      <c r="U12" s="1"/>
      <c r="V12" s="1" t="s">
        <v>70</v>
      </c>
    </row>
    <row r="13" spans="1:22" s="3" customFormat="1" ht="24.75" customHeight="1" thickBot="1">
      <c r="A13" s="13"/>
      <c r="B13" s="13">
        <v>3</v>
      </c>
      <c r="C13" s="261"/>
      <c r="D13" s="262"/>
      <c r="E13" s="262"/>
      <c r="F13" s="263"/>
      <c r="G13" s="249" t="s">
        <v>11</v>
      </c>
      <c r="H13" s="249"/>
      <c r="I13" s="249"/>
      <c r="J13" s="13"/>
      <c r="K13" s="13"/>
      <c r="L13" s="13"/>
      <c r="M13" s="13"/>
      <c r="N13" s="13"/>
      <c r="O13" s="13"/>
      <c r="P13" s="13"/>
      <c r="Q13" s="13"/>
      <c r="R13" s="13"/>
      <c r="T13" s="1"/>
      <c r="U13" s="1"/>
      <c r="V13" s="1" t="s">
        <v>71</v>
      </c>
    </row>
    <row r="14" spans="1:22" s="3" customFormat="1" ht="24.75" customHeight="1" thickBot="1">
      <c r="A14" s="13"/>
      <c r="B14" s="13">
        <v>4</v>
      </c>
      <c r="C14" s="261"/>
      <c r="D14" s="262"/>
      <c r="E14" s="262"/>
      <c r="F14" s="263"/>
      <c r="G14" s="249" t="s">
        <v>11</v>
      </c>
      <c r="H14" s="249"/>
      <c r="I14" s="249"/>
      <c r="J14" s="13"/>
      <c r="K14" s="13"/>
      <c r="L14" s="13"/>
      <c r="M14" s="13"/>
      <c r="N14" s="13"/>
      <c r="O14" s="13"/>
      <c r="P14" s="13"/>
      <c r="Q14" s="13"/>
      <c r="R14" s="13"/>
      <c r="T14" s="1"/>
      <c r="U14" s="1"/>
      <c r="V14" s="1" t="s">
        <v>72</v>
      </c>
    </row>
    <row r="15" spans="1:22" s="3" customFormat="1" ht="24.75" customHeight="1" thickBot="1">
      <c r="A15" s="13"/>
      <c r="B15" s="13">
        <v>5</v>
      </c>
      <c r="C15" s="261"/>
      <c r="D15" s="262"/>
      <c r="E15" s="262"/>
      <c r="F15" s="263"/>
      <c r="G15" s="238" t="s">
        <v>11</v>
      </c>
      <c r="H15" s="238"/>
      <c r="I15" s="238"/>
      <c r="J15" s="13"/>
      <c r="K15" s="13"/>
      <c r="L15" s="13"/>
      <c r="M15" s="13"/>
      <c r="N15" s="13"/>
      <c r="O15" s="13"/>
      <c r="P15" s="13"/>
      <c r="Q15" s="13"/>
      <c r="R15" s="13"/>
      <c r="T15" s="1"/>
      <c r="U15" s="1"/>
      <c r="V15" s="1" t="s">
        <v>117</v>
      </c>
    </row>
    <row r="16" spans="1:22" s="3" customFormat="1" ht="24.75" customHeight="1" thickBot="1">
      <c r="A16" s="13"/>
      <c r="B16" s="13">
        <v>6</v>
      </c>
      <c r="C16" s="261"/>
      <c r="D16" s="262"/>
      <c r="E16" s="262"/>
      <c r="F16" s="263"/>
      <c r="G16" s="238" t="s">
        <v>11</v>
      </c>
      <c r="H16" s="238"/>
      <c r="I16" s="238"/>
      <c r="J16" s="13"/>
      <c r="K16" s="13"/>
      <c r="L16" s="13"/>
      <c r="M16" s="13"/>
      <c r="N16" s="13"/>
      <c r="O16" s="13"/>
      <c r="P16" s="13"/>
      <c r="Q16" s="13"/>
      <c r="R16" s="13"/>
      <c r="T16" s="1"/>
      <c r="U16" s="1"/>
      <c r="V16" s="1" t="s">
        <v>75</v>
      </c>
    </row>
    <row r="17" spans="1:22" s="3" customFormat="1" ht="24.75" customHeight="1" thickBot="1">
      <c r="A17" s="13"/>
      <c r="B17" s="13">
        <v>7</v>
      </c>
      <c r="C17" s="261"/>
      <c r="D17" s="262"/>
      <c r="E17" s="262"/>
      <c r="F17" s="263"/>
      <c r="G17" s="238" t="s">
        <v>11</v>
      </c>
      <c r="H17" s="238"/>
      <c r="I17" s="238"/>
      <c r="J17" s="13"/>
      <c r="K17" s="13"/>
      <c r="L17" s="13"/>
      <c r="M17" s="13"/>
      <c r="N17" s="13"/>
      <c r="O17" s="13"/>
      <c r="P17" s="13"/>
      <c r="Q17" s="13"/>
      <c r="R17" s="13"/>
      <c r="T17" s="1"/>
      <c r="U17" s="1"/>
      <c r="V17" s="1" t="s">
        <v>76</v>
      </c>
    </row>
    <row r="18" spans="1:22" s="3" customFormat="1" ht="24.75" customHeight="1" thickBot="1">
      <c r="A18" s="13"/>
      <c r="B18" s="13">
        <v>8</v>
      </c>
      <c r="C18" s="261"/>
      <c r="D18" s="262"/>
      <c r="E18" s="262"/>
      <c r="F18" s="263"/>
      <c r="G18" s="238" t="s">
        <v>11</v>
      </c>
      <c r="H18" s="238"/>
      <c r="I18" s="238"/>
      <c r="J18" s="13"/>
      <c r="K18" s="13"/>
      <c r="L18" s="13"/>
      <c r="M18" s="13"/>
      <c r="N18" s="13"/>
      <c r="O18" s="13"/>
      <c r="P18" s="13"/>
      <c r="Q18" s="13"/>
      <c r="R18" s="13"/>
      <c r="T18" s="1"/>
      <c r="U18" s="1"/>
      <c r="V18" s="1" t="s">
        <v>73</v>
      </c>
    </row>
    <row r="19" spans="1:22" s="3" customFormat="1" ht="24.75" customHeight="1" thickBot="1">
      <c r="A19" s="13"/>
      <c r="B19" s="13">
        <v>9</v>
      </c>
      <c r="C19" s="261"/>
      <c r="D19" s="262"/>
      <c r="E19" s="262"/>
      <c r="F19" s="263"/>
      <c r="G19" s="238" t="s">
        <v>11</v>
      </c>
      <c r="H19" s="238"/>
      <c r="I19" s="238"/>
      <c r="J19" s="13"/>
      <c r="K19" s="13"/>
      <c r="L19" s="13"/>
      <c r="M19" s="13"/>
      <c r="N19" s="13"/>
      <c r="O19" s="13"/>
      <c r="P19" s="13"/>
      <c r="Q19" s="13"/>
      <c r="R19" s="13"/>
      <c r="T19" s="1"/>
      <c r="U19" s="1"/>
      <c r="V19" s="1"/>
    </row>
    <row r="20" spans="1:22" s="3" customFormat="1" ht="24.75" customHeight="1" thickBot="1">
      <c r="A20" s="13"/>
      <c r="B20" s="13">
        <v>10</v>
      </c>
      <c r="C20" s="261"/>
      <c r="D20" s="262"/>
      <c r="E20" s="262"/>
      <c r="F20" s="263"/>
      <c r="G20" s="238" t="s">
        <v>11</v>
      </c>
      <c r="H20" s="238"/>
      <c r="I20" s="238"/>
      <c r="J20" s="13"/>
      <c r="K20" s="13"/>
      <c r="L20" s="13"/>
      <c r="M20" s="13"/>
      <c r="N20" s="13"/>
      <c r="O20" s="13"/>
      <c r="P20" s="13"/>
      <c r="Q20" s="13"/>
      <c r="R20" s="13"/>
      <c r="T20" s="1"/>
      <c r="U20" s="1"/>
      <c r="V20" s="1"/>
    </row>
    <row r="21" spans="1:22" s="3" customFormat="1" ht="24.75" customHeight="1" thickBot="1">
      <c r="A21" s="13"/>
      <c r="B21" s="13">
        <v>11</v>
      </c>
      <c r="C21" s="261"/>
      <c r="D21" s="262"/>
      <c r="E21" s="262"/>
      <c r="F21" s="263"/>
      <c r="G21" s="238" t="s">
        <v>11</v>
      </c>
      <c r="H21" s="238"/>
      <c r="I21" s="238"/>
      <c r="J21" s="13"/>
      <c r="K21" s="13"/>
      <c r="L21" s="13"/>
      <c r="M21" s="13"/>
      <c r="N21" s="13"/>
      <c r="O21" s="13"/>
      <c r="P21" s="13"/>
      <c r="Q21" s="13"/>
      <c r="R21" s="13"/>
      <c r="T21" s="1"/>
      <c r="U21" s="1"/>
      <c r="V21" s="1"/>
    </row>
    <row r="22" spans="1:22" s="3" customFormat="1" ht="24.75" customHeight="1" thickBot="1">
      <c r="A22" s="13"/>
      <c r="B22" s="13">
        <v>12</v>
      </c>
      <c r="C22" s="261"/>
      <c r="D22" s="262"/>
      <c r="E22" s="262"/>
      <c r="F22" s="263"/>
      <c r="G22" s="249" t="s">
        <v>11</v>
      </c>
      <c r="H22" s="249"/>
      <c r="I22" s="249"/>
      <c r="J22" s="13"/>
      <c r="K22" s="13"/>
      <c r="L22" s="13"/>
      <c r="M22" s="13"/>
      <c r="N22" s="13"/>
      <c r="O22" s="13"/>
      <c r="P22" s="13"/>
      <c r="Q22" s="13"/>
      <c r="R22" s="13"/>
      <c r="T22" s="1"/>
      <c r="U22" s="1"/>
      <c r="V22" s="1"/>
    </row>
    <row r="23" spans="1:22" s="3" customFormat="1" ht="24.75" customHeight="1" thickBot="1">
      <c r="A23" s="13"/>
      <c r="B23" s="13">
        <v>13</v>
      </c>
      <c r="C23" s="261"/>
      <c r="D23" s="262"/>
      <c r="E23" s="262"/>
      <c r="F23" s="263"/>
      <c r="G23" s="238" t="s">
        <v>11</v>
      </c>
      <c r="H23" s="238"/>
      <c r="I23" s="238"/>
      <c r="J23" s="13"/>
      <c r="K23" s="13"/>
      <c r="L23" s="13"/>
      <c r="M23" s="13"/>
      <c r="N23" s="13"/>
      <c r="O23" s="13"/>
      <c r="P23" s="13"/>
      <c r="Q23" s="13"/>
      <c r="R23" s="13"/>
      <c r="T23" s="1"/>
      <c r="U23" s="1"/>
      <c r="V23" s="1"/>
    </row>
    <row r="24" spans="1:22" s="3" customFormat="1" ht="24.75" customHeight="1" thickBot="1">
      <c r="A24" s="13"/>
      <c r="B24" s="13">
        <v>14</v>
      </c>
      <c r="C24" s="261"/>
      <c r="D24" s="262"/>
      <c r="E24" s="262"/>
      <c r="F24" s="263"/>
      <c r="G24" s="238" t="s">
        <v>11</v>
      </c>
      <c r="H24" s="238"/>
      <c r="I24" s="238"/>
      <c r="J24" s="13"/>
      <c r="K24" s="13"/>
      <c r="L24" s="13"/>
      <c r="M24" s="13"/>
      <c r="N24" s="13"/>
      <c r="O24" s="13"/>
      <c r="P24" s="13"/>
      <c r="Q24" s="13"/>
      <c r="R24" s="13"/>
      <c r="T24" s="1"/>
      <c r="U24" s="1"/>
      <c r="V24" s="1"/>
    </row>
    <row r="25" spans="1:21" s="3" customFormat="1" ht="24.75" customHeight="1" thickBot="1">
      <c r="A25" s="13"/>
      <c r="B25" s="13">
        <v>15</v>
      </c>
      <c r="C25" s="261"/>
      <c r="D25" s="262"/>
      <c r="E25" s="262"/>
      <c r="F25" s="263"/>
      <c r="G25" s="249" t="s">
        <v>11</v>
      </c>
      <c r="H25" s="249"/>
      <c r="I25" s="249"/>
      <c r="J25" s="13"/>
      <c r="K25" s="13"/>
      <c r="L25" s="13"/>
      <c r="M25" s="13"/>
      <c r="N25" s="13"/>
      <c r="O25" s="13"/>
      <c r="P25" s="13"/>
      <c r="Q25" s="13"/>
      <c r="R25" s="13"/>
      <c r="T25" s="1"/>
      <c r="U25" s="1"/>
    </row>
    <row r="26" spans="1:22" s="3" customFormat="1" ht="24.75" customHeight="1">
      <c r="A26" s="13"/>
      <c r="B26" s="13"/>
      <c r="C26" s="61"/>
      <c r="D26" s="61"/>
      <c r="E26" s="61"/>
      <c r="F26" s="61"/>
      <c r="G26" s="61"/>
      <c r="H26" s="61"/>
      <c r="I26" s="61"/>
      <c r="J26" s="13"/>
      <c r="K26" s="13"/>
      <c r="L26" s="13"/>
      <c r="M26" s="13"/>
      <c r="N26" s="13"/>
      <c r="O26" s="13"/>
      <c r="P26" s="13"/>
      <c r="Q26" s="13"/>
      <c r="R26" s="13"/>
      <c r="T26" s="1"/>
      <c r="U26" s="1"/>
      <c r="V26" s="1"/>
    </row>
    <row r="27" spans="1:21" s="3" customFormat="1" ht="24.75" customHeight="1">
      <c r="A27" s="13"/>
      <c r="B27" s="13"/>
      <c r="C27" s="15"/>
      <c r="D27" s="16"/>
      <c r="E27" s="16"/>
      <c r="F27" s="16"/>
      <c r="G27" s="177" t="s">
        <v>20</v>
      </c>
      <c r="H27" s="178"/>
      <c r="I27" s="16"/>
      <c r="J27" s="16" t="s">
        <v>21</v>
      </c>
      <c r="K27" s="96"/>
      <c r="L27" s="13"/>
      <c r="M27" s="13"/>
      <c r="N27" s="13"/>
      <c r="O27" s="13"/>
      <c r="P27" s="13"/>
      <c r="Q27" s="13"/>
      <c r="R27" s="13"/>
      <c r="T27" s="1"/>
      <c r="U27" s="1"/>
    </row>
    <row r="28" spans="1:21" s="3" customFormat="1" ht="24.75" customHeight="1">
      <c r="A28" s="13"/>
      <c r="B28" s="13"/>
      <c r="C28" s="91" t="s">
        <v>13</v>
      </c>
      <c r="D28" s="92"/>
      <c r="E28" s="15" t="s">
        <v>12</v>
      </c>
      <c r="F28" s="96"/>
      <c r="G28" s="296">
        <f>ROUND('申込書2（男子）'!H20,0)</f>
        <v>0</v>
      </c>
      <c r="H28" s="296"/>
      <c r="I28" s="92"/>
      <c r="J28" s="273">
        <f>'申込書2（男子）'!Q20</f>
        <v>0</v>
      </c>
      <c r="K28" s="274"/>
      <c r="L28" s="13"/>
      <c r="M28" s="13"/>
      <c r="N28" s="13"/>
      <c r="O28" s="13"/>
      <c r="P28" s="13"/>
      <c r="Q28" s="13"/>
      <c r="R28" s="13"/>
      <c r="T28" s="1"/>
      <c r="U28" s="1"/>
    </row>
    <row r="29" spans="1:22" s="3" customFormat="1" ht="24.75" customHeight="1">
      <c r="A29" s="13"/>
      <c r="B29" s="13"/>
      <c r="C29" s="94"/>
      <c r="D29" s="95"/>
      <c r="E29" s="15" t="s">
        <v>14</v>
      </c>
      <c r="F29" s="96"/>
      <c r="G29" s="296">
        <f>ROUND('申込書3（女子）'!H20,0)</f>
        <v>0</v>
      </c>
      <c r="H29" s="296"/>
      <c r="I29" s="15"/>
      <c r="J29" s="275">
        <f>'申込書3（女子）'!Q20</f>
        <v>0</v>
      </c>
      <c r="K29" s="276"/>
      <c r="L29" s="13"/>
      <c r="M29" s="13"/>
      <c r="N29" s="13"/>
      <c r="O29" s="13"/>
      <c r="P29" s="13"/>
      <c r="Q29" s="13"/>
      <c r="R29" s="13"/>
      <c r="T29" s="1"/>
      <c r="U29" s="1"/>
      <c r="V29" s="1"/>
    </row>
    <row r="30" spans="1:22" s="3" customFormat="1" ht="24.75" customHeight="1">
      <c r="A30" s="13"/>
      <c r="B30" s="13"/>
      <c r="C30" s="91" t="s">
        <v>15</v>
      </c>
      <c r="D30" s="92"/>
      <c r="E30" s="15" t="s">
        <v>12</v>
      </c>
      <c r="F30" s="16"/>
      <c r="G30" s="297">
        <f>ROUND('申込書2（男子）'!I20,0)</f>
        <v>0</v>
      </c>
      <c r="H30" s="298"/>
      <c r="I30" s="15"/>
      <c r="J30" s="275">
        <f>'申込書2（男子）'!R20</f>
        <v>0</v>
      </c>
      <c r="K30" s="276"/>
      <c r="L30" s="13"/>
      <c r="M30" s="13"/>
      <c r="N30" s="13"/>
      <c r="O30" s="13"/>
      <c r="P30" s="13"/>
      <c r="Q30" s="13"/>
      <c r="R30" s="13"/>
      <c r="T30" s="1"/>
      <c r="U30" s="1"/>
      <c r="V30" s="1"/>
    </row>
    <row r="31" spans="1:22" s="3" customFormat="1" ht="24.75" customHeight="1" thickBot="1">
      <c r="A31" s="13"/>
      <c r="B31" s="13"/>
      <c r="C31" s="93"/>
      <c r="D31" s="14"/>
      <c r="E31" s="91" t="s">
        <v>14</v>
      </c>
      <c r="F31" s="92"/>
      <c r="G31" s="299">
        <f>ROUND('申込書3（女子）'!I20,0)</f>
        <v>0</v>
      </c>
      <c r="H31" s="300"/>
      <c r="I31" s="14"/>
      <c r="J31" s="277">
        <f>'申込書3（女子）'!R20</f>
        <v>0</v>
      </c>
      <c r="K31" s="278"/>
      <c r="L31" s="13"/>
      <c r="M31" s="13"/>
      <c r="N31" s="13"/>
      <c r="O31" s="13"/>
      <c r="P31" s="13"/>
      <c r="Q31" s="13"/>
      <c r="R31" s="13"/>
      <c r="T31" s="1"/>
      <c r="U31" s="1"/>
      <c r="V31" s="1"/>
    </row>
    <row r="32" spans="1:22" s="3" customFormat="1" ht="24.75" customHeight="1" thickBot="1">
      <c r="A32" s="13"/>
      <c r="B32" s="13"/>
      <c r="C32" s="97" t="s">
        <v>16</v>
      </c>
      <c r="D32" s="98"/>
      <c r="E32" s="98"/>
      <c r="F32" s="98"/>
      <c r="G32" s="301">
        <f>SUM(G28:G31)</f>
        <v>0</v>
      </c>
      <c r="H32" s="302"/>
      <c r="I32" s="98"/>
      <c r="J32" s="255">
        <f>SUM(J28:K31)</f>
        <v>0</v>
      </c>
      <c r="K32" s="256"/>
      <c r="L32" s="13"/>
      <c r="M32" s="13"/>
      <c r="N32" s="13"/>
      <c r="O32" s="13"/>
      <c r="P32" s="13"/>
      <c r="Q32" s="13"/>
      <c r="R32" s="13"/>
      <c r="T32" s="1"/>
      <c r="U32" s="1"/>
      <c r="V32" s="1"/>
    </row>
    <row r="33" spans="1:22" s="3" customFormat="1" ht="24.75" customHeight="1">
      <c r="A33" s="13"/>
      <c r="B33" s="13"/>
      <c r="C33" s="93" t="s">
        <v>17</v>
      </c>
      <c r="D33" s="14"/>
      <c r="E33" s="99" t="s">
        <v>12</v>
      </c>
      <c r="F33" s="100"/>
      <c r="G33" s="279">
        <f>'申込書2（男子）'!F20</f>
        <v>0</v>
      </c>
      <c r="H33" s="280"/>
      <c r="I33" s="92"/>
      <c r="J33" s="273">
        <f>G33*3000</f>
        <v>0</v>
      </c>
      <c r="K33" s="274"/>
      <c r="L33" s="13"/>
      <c r="M33" s="13"/>
      <c r="N33" s="13"/>
      <c r="O33" s="13"/>
      <c r="P33" s="13"/>
      <c r="Q33" s="13"/>
      <c r="R33" s="13"/>
      <c r="T33" s="1"/>
      <c r="U33" s="1"/>
      <c r="V33" s="1"/>
    </row>
    <row r="34" spans="1:22" s="3" customFormat="1" ht="24.75" customHeight="1">
      <c r="A34" s="13"/>
      <c r="B34" s="13"/>
      <c r="C34" s="94"/>
      <c r="D34" s="95"/>
      <c r="E34" s="15" t="s">
        <v>14</v>
      </c>
      <c r="F34" s="16"/>
      <c r="G34" s="257">
        <f>'申込書3（女子）'!F20</f>
        <v>0</v>
      </c>
      <c r="H34" s="258"/>
      <c r="I34" s="15"/>
      <c r="J34" s="275">
        <f>G34*3000</f>
        <v>0</v>
      </c>
      <c r="K34" s="276"/>
      <c r="L34" s="13"/>
      <c r="M34" s="13"/>
      <c r="N34" s="13"/>
      <c r="O34" s="13"/>
      <c r="P34" s="13"/>
      <c r="Q34" s="13"/>
      <c r="R34" s="13"/>
      <c r="T34" s="1"/>
      <c r="U34" s="1"/>
      <c r="V34" s="1"/>
    </row>
    <row r="35" spans="1:22" s="3" customFormat="1" ht="24.75" customHeight="1">
      <c r="A35" s="13"/>
      <c r="B35" s="13"/>
      <c r="C35" s="91" t="s">
        <v>18</v>
      </c>
      <c r="D35" s="92"/>
      <c r="E35" s="15" t="s">
        <v>12</v>
      </c>
      <c r="F35" s="16"/>
      <c r="G35" s="257">
        <f>'申込書2（男子）'!G20</f>
        <v>0</v>
      </c>
      <c r="H35" s="258"/>
      <c r="I35" s="15"/>
      <c r="J35" s="275">
        <f>G35*3000</f>
        <v>0</v>
      </c>
      <c r="K35" s="276"/>
      <c r="L35" s="13"/>
      <c r="M35" s="13"/>
      <c r="N35" s="13"/>
      <c r="O35" s="13"/>
      <c r="P35" s="13"/>
      <c r="Q35" s="13"/>
      <c r="R35" s="13"/>
      <c r="T35" s="1"/>
      <c r="U35" s="1"/>
      <c r="V35" s="1"/>
    </row>
    <row r="36" spans="1:22" s="3" customFormat="1" ht="24.75" customHeight="1" thickBot="1">
      <c r="A36" s="13"/>
      <c r="B36" s="13"/>
      <c r="C36" s="93"/>
      <c r="D36" s="14"/>
      <c r="E36" s="101" t="s">
        <v>14</v>
      </c>
      <c r="F36" s="102"/>
      <c r="G36" s="281">
        <f>'申込書3（女子）'!G20</f>
        <v>0</v>
      </c>
      <c r="H36" s="282"/>
      <c r="I36" s="14"/>
      <c r="J36" s="277">
        <f>G36*3000</f>
        <v>0</v>
      </c>
      <c r="K36" s="278"/>
      <c r="L36" s="13"/>
      <c r="M36" s="13"/>
      <c r="N36" s="13"/>
      <c r="O36" s="13"/>
      <c r="P36" s="13"/>
      <c r="Q36" s="13"/>
      <c r="R36" s="13"/>
      <c r="T36" s="1"/>
      <c r="U36" s="1"/>
      <c r="V36" s="1"/>
    </row>
    <row r="37" spans="1:22" s="3" customFormat="1" ht="24.75" customHeight="1" thickBot="1">
      <c r="A37" s="13"/>
      <c r="B37" s="13"/>
      <c r="C37" s="97" t="s">
        <v>19</v>
      </c>
      <c r="D37" s="98"/>
      <c r="E37" s="98"/>
      <c r="F37" s="98"/>
      <c r="G37" s="259">
        <f>SUM(G33:G36)</f>
        <v>0</v>
      </c>
      <c r="H37" s="260"/>
      <c r="I37" s="98"/>
      <c r="J37" s="255">
        <f>SUM(J33:K36)</f>
        <v>0</v>
      </c>
      <c r="K37" s="256"/>
      <c r="L37" s="13"/>
      <c r="M37" s="13"/>
      <c r="N37" s="13"/>
      <c r="O37" s="13"/>
      <c r="P37" s="13"/>
      <c r="Q37" s="13"/>
      <c r="R37" s="13"/>
      <c r="T37" s="1"/>
      <c r="U37" s="1"/>
      <c r="V37" s="1"/>
    </row>
    <row r="38" spans="1:18" s="3" customFormat="1" ht="24.75" customHeight="1" thickBot="1">
      <c r="A38" s="13"/>
      <c r="B38" s="13"/>
      <c r="C38" s="97" t="s">
        <v>49</v>
      </c>
      <c r="D38" s="98"/>
      <c r="E38" s="98"/>
      <c r="F38" s="98"/>
      <c r="G38" s="271">
        <f>'申込書3（女子）'!J20+'申込書2（男子）'!J20</f>
        <v>0</v>
      </c>
      <c r="H38" s="272"/>
      <c r="I38" s="98"/>
      <c r="J38" s="250">
        <f>'申込書2（男子）'!S20+'申込書3（女子）'!S20</f>
        <v>0</v>
      </c>
      <c r="K38" s="251"/>
      <c r="L38" s="13"/>
      <c r="M38" s="103" t="s">
        <v>50</v>
      </c>
      <c r="N38" s="252">
        <f>SUM(J32,J37,J38)</f>
        <v>0</v>
      </c>
      <c r="O38" s="253"/>
      <c r="P38" s="253"/>
      <c r="Q38" s="254"/>
      <c r="R38" s="13"/>
    </row>
    <row r="39" spans="1:18" s="3" customFormat="1" ht="24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s="3" customFormat="1" ht="24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3" customFormat="1" ht="24.75" customHeight="1">
      <c r="A41" s="13"/>
      <c r="B41" s="13"/>
      <c r="C41" s="13"/>
      <c r="D41" s="13"/>
      <c r="E41" s="13"/>
      <c r="F41" s="13"/>
      <c r="G41" s="13"/>
      <c r="H41" s="13"/>
      <c r="I41" s="13"/>
      <c r="J41" s="17"/>
      <c r="K41" s="13"/>
      <c r="L41" s="13"/>
      <c r="M41" s="248">
        <f ca="1">TODAY()</f>
        <v>42852</v>
      </c>
      <c r="N41" s="248"/>
      <c r="O41" s="248"/>
      <c r="P41" s="248"/>
      <c r="Q41" s="248"/>
      <c r="R41" s="13"/>
    </row>
    <row r="42" spans="1:18" s="3" customFormat="1" ht="24.75" customHeight="1">
      <c r="A42" s="13"/>
      <c r="B42" s="13"/>
      <c r="C42" s="13"/>
      <c r="D42" s="13"/>
      <c r="E42" s="13"/>
      <c r="F42" s="13"/>
      <c r="G42" s="13"/>
      <c r="H42" s="13"/>
      <c r="I42" s="13"/>
      <c r="J42" s="17"/>
      <c r="K42" s="13"/>
      <c r="L42" s="13"/>
      <c r="M42" s="13"/>
      <c r="N42" s="13"/>
      <c r="O42" s="13"/>
      <c r="P42" s="13"/>
      <c r="Q42" s="18" t="s">
        <v>7</v>
      </c>
      <c r="R42" s="13"/>
    </row>
    <row r="43" spans="1:18" s="3" customFormat="1" ht="24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="3" customFormat="1" ht="12">
      <c r="R44" s="4"/>
    </row>
    <row r="45" s="3" customFormat="1" ht="12">
      <c r="R45" s="4"/>
    </row>
    <row r="46" s="3" customFormat="1" ht="12">
      <c r="R46" s="4"/>
    </row>
    <row r="47" s="3" customFormat="1" ht="12">
      <c r="R47" s="4"/>
    </row>
    <row r="48" s="3" customFormat="1" ht="12">
      <c r="R48" s="4"/>
    </row>
    <row r="49" s="3" customFormat="1" ht="12">
      <c r="R49" s="4"/>
    </row>
    <row r="50" s="3" customFormat="1" ht="12">
      <c r="R50" s="4"/>
    </row>
    <row r="51" s="3" customFormat="1" ht="12">
      <c r="R51" s="4"/>
    </row>
    <row r="52" s="3" customFormat="1" ht="12">
      <c r="R52" s="4"/>
    </row>
    <row r="53" s="3" customFormat="1" ht="12">
      <c r="R53" s="4"/>
    </row>
    <row r="54" s="3" customFormat="1" ht="12">
      <c r="R54" s="4"/>
    </row>
    <row r="55" s="3" customFormat="1" ht="12">
      <c r="R55" s="4"/>
    </row>
    <row r="56" s="3" customFormat="1" ht="12">
      <c r="R56" s="4"/>
    </row>
    <row r="57" s="3" customFormat="1" ht="12">
      <c r="R57" s="4"/>
    </row>
    <row r="58" s="3" customFormat="1" ht="12">
      <c r="R58" s="4"/>
    </row>
    <row r="59" s="3" customFormat="1" ht="12">
      <c r="R59" s="4"/>
    </row>
    <row r="60" s="3" customFormat="1" ht="12">
      <c r="R60" s="4"/>
    </row>
    <row r="61" s="3" customFormat="1" ht="12">
      <c r="R61" s="4"/>
    </row>
    <row r="62" s="3" customFormat="1" ht="12">
      <c r="R62" s="4"/>
    </row>
    <row r="63" s="3" customFormat="1" ht="12">
      <c r="R63" s="4"/>
    </row>
    <row r="64" s="3" customFormat="1" ht="12">
      <c r="R64" s="4"/>
    </row>
    <row r="65" s="3" customFormat="1" ht="12">
      <c r="R65" s="4"/>
    </row>
    <row r="66" s="3" customFormat="1" ht="12">
      <c r="R66" s="4"/>
    </row>
    <row r="67" s="3" customFormat="1" ht="12">
      <c r="R67" s="4"/>
    </row>
    <row r="68" s="3" customFormat="1" ht="12">
      <c r="R68" s="4"/>
    </row>
    <row r="69" s="3" customFormat="1" ht="12">
      <c r="R69" s="4"/>
    </row>
    <row r="70" s="3" customFormat="1" ht="12">
      <c r="R70" s="4"/>
    </row>
    <row r="71" s="3" customFormat="1" ht="12">
      <c r="R71" s="4"/>
    </row>
    <row r="72" s="3" customFormat="1" ht="12">
      <c r="R72" s="4"/>
    </row>
    <row r="73" s="3" customFormat="1" ht="12">
      <c r="R73" s="4"/>
    </row>
    <row r="74" s="3" customFormat="1" ht="12">
      <c r="R74" s="4"/>
    </row>
    <row r="75" s="3" customFormat="1" ht="12">
      <c r="R75" s="4"/>
    </row>
    <row r="76" s="3" customFormat="1" ht="12">
      <c r="R76" s="4"/>
    </row>
    <row r="77" s="3" customFormat="1" ht="12">
      <c r="R77" s="4"/>
    </row>
    <row r="78" s="3" customFormat="1" ht="12">
      <c r="R78" s="4"/>
    </row>
    <row r="79" s="3" customFormat="1" ht="12">
      <c r="R79" s="4"/>
    </row>
    <row r="80" s="3" customFormat="1" ht="12">
      <c r="R80" s="4"/>
    </row>
    <row r="81" s="3" customFormat="1" ht="12">
      <c r="R81" s="4"/>
    </row>
    <row r="82" s="3" customFormat="1" ht="12">
      <c r="R82" s="4"/>
    </row>
    <row r="83" s="3" customFormat="1" ht="12">
      <c r="R83" s="4"/>
    </row>
    <row r="84" s="3" customFormat="1" ht="12">
      <c r="R84" s="4"/>
    </row>
    <row r="85" s="3" customFormat="1" ht="12">
      <c r="R85" s="4"/>
    </row>
    <row r="86" s="3" customFormat="1" ht="12">
      <c r="R86" s="4"/>
    </row>
    <row r="87" s="3" customFormat="1" ht="12">
      <c r="R87" s="4"/>
    </row>
    <row r="88" s="3" customFormat="1" ht="12">
      <c r="R88" s="4"/>
    </row>
    <row r="89" s="3" customFormat="1" ht="12">
      <c r="R89" s="4"/>
    </row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</sheetData>
  <sheetProtection selectLockedCells="1"/>
  <mergeCells count="65">
    <mergeCell ref="L7:Q7"/>
    <mergeCell ref="L8:Q8"/>
    <mergeCell ref="C9:I9"/>
    <mergeCell ref="J9:K9"/>
    <mergeCell ref="L9:Q9"/>
    <mergeCell ref="J8:K8"/>
    <mergeCell ref="A9:B9"/>
    <mergeCell ref="C7:I8"/>
    <mergeCell ref="C19:F19"/>
    <mergeCell ref="J30:K30"/>
    <mergeCell ref="C22:F22"/>
    <mergeCell ref="C25:F25"/>
    <mergeCell ref="G28:H28"/>
    <mergeCell ref="G11:I11"/>
    <mergeCell ref="G12:I12"/>
    <mergeCell ref="C11:F11"/>
    <mergeCell ref="C12:F12"/>
    <mergeCell ref="J34:K34"/>
    <mergeCell ref="J35:K35"/>
    <mergeCell ref="C15:F15"/>
    <mergeCell ref="C16:F16"/>
    <mergeCell ref="G13:I13"/>
    <mergeCell ref="C13:F13"/>
    <mergeCell ref="G29:H29"/>
    <mergeCell ref="G30:H30"/>
    <mergeCell ref="A2:Q2"/>
    <mergeCell ref="A3:Q3"/>
    <mergeCell ref="A7:B8"/>
    <mergeCell ref="M5:N5"/>
    <mergeCell ref="M4:N4"/>
    <mergeCell ref="C14:F14"/>
    <mergeCell ref="L6:Q6"/>
    <mergeCell ref="J6:K6"/>
    <mergeCell ref="J7:K7"/>
    <mergeCell ref="C6:I6"/>
    <mergeCell ref="J28:K28"/>
    <mergeCell ref="J29:K29"/>
    <mergeCell ref="J31:K31"/>
    <mergeCell ref="G33:H33"/>
    <mergeCell ref="G34:H34"/>
    <mergeCell ref="G36:H36"/>
    <mergeCell ref="G31:H31"/>
    <mergeCell ref="G32:H32"/>
    <mergeCell ref="J33:K33"/>
    <mergeCell ref="J36:K36"/>
    <mergeCell ref="C20:F20"/>
    <mergeCell ref="C21:F21"/>
    <mergeCell ref="C23:F23"/>
    <mergeCell ref="C24:F24"/>
    <mergeCell ref="A6:B6"/>
    <mergeCell ref="A5:B5"/>
    <mergeCell ref="C5:I5"/>
    <mergeCell ref="C17:F17"/>
    <mergeCell ref="C18:F18"/>
    <mergeCell ref="G14:I14"/>
    <mergeCell ref="M41:Q41"/>
    <mergeCell ref="G22:I22"/>
    <mergeCell ref="G25:I25"/>
    <mergeCell ref="J38:K38"/>
    <mergeCell ref="N38:Q38"/>
    <mergeCell ref="J32:K32"/>
    <mergeCell ref="G35:H35"/>
    <mergeCell ref="J37:K37"/>
    <mergeCell ref="G37:H37"/>
    <mergeCell ref="G38:H38"/>
  </mergeCells>
  <dataValidations count="1">
    <dataValidation type="list" allowBlank="1" showInputMessage="1" showErrorMessage="1" sqref="L6:Q6">
      <formula1>$V$6:$V$26</formula1>
    </dataValidation>
  </dataValidations>
  <printOptions horizontalCentered="1"/>
  <pageMargins left="0.5905511811023623" right="0.5905511811023623" top="0.8661417322834646" bottom="0.31496062992125984" header="0.4724409448818898" footer="0.2362204724409449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xSplit="1" ySplit="4" topLeftCell="B5" activePane="bottomRight" state="frozen"/>
      <selection pane="topLeft" activeCell="C25" sqref="C25:F25"/>
      <selection pane="topRight" activeCell="C25" sqref="C25:F25"/>
      <selection pane="bottomLeft" activeCell="C25" sqref="C25:F25"/>
      <selection pane="bottomRight" activeCell="M24" sqref="M24"/>
    </sheetView>
  </sheetViews>
  <sheetFormatPr defaultColWidth="9.00390625" defaultRowHeight="13.5"/>
  <cols>
    <col min="1" max="1" width="2.375" style="0" customWidth="1"/>
    <col min="2" max="2" width="13.375" style="32" customWidth="1"/>
    <col min="3" max="3" width="21.00390625" style="0" customWidth="1"/>
    <col min="4" max="4" width="3.375" style="0" customWidth="1"/>
  </cols>
  <sheetData>
    <row r="1" spans="1:4" ht="19.5" customHeight="1">
      <c r="A1" s="33"/>
      <c r="B1" s="34"/>
      <c r="C1" s="33"/>
      <c r="D1" s="33"/>
    </row>
    <row r="2" spans="1:4" ht="19.5" customHeight="1">
      <c r="A2" s="33"/>
      <c r="B2" s="35" t="s">
        <v>10</v>
      </c>
      <c r="C2" s="35">
        <f>'申込書1（総括表）'!C5</f>
        <v>0</v>
      </c>
      <c r="D2" s="33"/>
    </row>
    <row r="3" spans="1:4" ht="19.5" customHeight="1">
      <c r="A3" s="33"/>
      <c r="B3" s="34"/>
      <c r="C3" s="33"/>
      <c r="D3" s="33"/>
    </row>
    <row r="4" spans="1:4" ht="19.5" customHeight="1">
      <c r="A4" s="33"/>
      <c r="B4" s="35" t="s">
        <v>103</v>
      </c>
      <c r="C4" s="60" t="s">
        <v>32</v>
      </c>
      <c r="D4" s="33"/>
    </row>
    <row r="5" spans="1:4" ht="19.5" customHeight="1">
      <c r="A5" s="33"/>
      <c r="B5" s="239">
        <f>'申込書1（総括表）'!$C$5</f>
        <v>0</v>
      </c>
      <c r="C5" s="180"/>
      <c r="D5" s="33"/>
    </row>
    <row r="6" spans="1:4" ht="19.5" customHeight="1">
      <c r="A6" s="33"/>
      <c r="B6" s="239">
        <f>'申込書1（総括表）'!$C$5</f>
        <v>0</v>
      </c>
      <c r="C6" s="180"/>
      <c r="D6" s="33"/>
    </row>
    <row r="7" spans="1:4" ht="19.5" customHeight="1">
      <c r="A7" s="33"/>
      <c r="B7" s="239">
        <f>'申込書1（総括表）'!$C$5</f>
        <v>0</v>
      </c>
      <c r="C7" s="180"/>
      <c r="D7" s="33"/>
    </row>
    <row r="8" spans="1:4" ht="19.5" customHeight="1">
      <c r="A8" s="33"/>
      <c r="B8" s="239">
        <f>'申込書1（総括表）'!$C$5</f>
        <v>0</v>
      </c>
      <c r="C8" s="180"/>
      <c r="D8" s="33"/>
    </row>
    <row r="9" spans="1:4" ht="19.5" customHeight="1">
      <c r="A9" s="33"/>
      <c r="B9" s="239">
        <f>'申込書1（総括表）'!$C$5</f>
        <v>0</v>
      </c>
      <c r="C9" s="180"/>
      <c r="D9" s="33"/>
    </row>
    <row r="10" spans="1:4" ht="19.5" customHeight="1">
      <c r="A10" s="33"/>
      <c r="B10" s="239">
        <f>'申込書1（総括表）'!$C$5</f>
        <v>0</v>
      </c>
      <c r="C10" s="180"/>
      <c r="D10" s="33"/>
    </row>
    <row r="11" spans="1:4" ht="19.5" customHeight="1">
      <c r="A11" s="33"/>
      <c r="B11" s="239">
        <f>'申込書1（総括表）'!$C$5</f>
        <v>0</v>
      </c>
      <c r="C11" s="180"/>
      <c r="D11" s="33"/>
    </row>
    <row r="12" spans="1:4" ht="19.5" customHeight="1">
      <c r="A12" s="33"/>
      <c r="B12" s="239">
        <f>'申込書1（総括表）'!$C$5</f>
        <v>0</v>
      </c>
      <c r="C12" s="180"/>
      <c r="D12" s="33"/>
    </row>
    <row r="13" spans="1:4" ht="19.5" customHeight="1">
      <c r="A13" s="33"/>
      <c r="B13" s="239">
        <f>'申込書1（総括表）'!$C$5</f>
        <v>0</v>
      </c>
      <c r="C13" s="180"/>
      <c r="D13" s="33"/>
    </row>
    <row r="14" spans="1:4" ht="19.5" customHeight="1">
      <c r="A14" s="33"/>
      <c r="B14" s="239">
        <f>'申込書1（総括表）'!$C$5</f>
        <v>0</v>
      </c>
      <c r="C14" s="180"/>
      <c r="D14" s="33"/>
    </row>
    <row r="15" spans="1:4" ht="19.5" customHeight="1">
      <c r="A15" s="33"/>
      <c r="B15" s="239">
        <f>'申込書1（総括表）'!$C$5</f>
        <v>0</v>
      </c>
      <c r="C15" s="180"/>
      <c r="D15" s="33"/>
    </row>
    <row r="16" spans="1:4" ht="19.5" customHeight="1">
      <c r="A16" s="33"/>
      <c r="B16" s="239">
        <f>'申込書1（総括表）'!$C$5</f>
        <v>0</v>
      </c>
      <c r="C16" s="180"/>
      <c r="D16" s="33"/>
    </row>
    <row r="17" spans="1:4" ht="19.5" customHeight="1">
      <c r="A17" s="33"/>
      <c r="B17" s="239">
        <f>'申込書1（総括表）'!$C$5</f>
        <v>0</v>
      </c>
      <c r="C17" s="180"/>
      <c r="D17" s="33"/>
    </row>
    <row r="18" spans="1:4" ht="19.5" customHeight="1">
      <c r="A18" s="33"/>
      <c r="B18" s="239">
        <f>'申込書1（総括表）'!$C$5</f>
        <v>0</v>
      </c>
      <c r="C18" s="180"/>
      <c r="D18" s="33"/>
    </row>
    <row r="19" spans="1:4" ht="19.5" customHeight="1">
      <c r="A19" s="33"/>
      <c r="B19" s="239">
        <f>'申込書1（総括表）'!$C$5</f>
        <v>0</v>
      </c>
      <c r="C19" s="180"/>
      <c r="D19" s="33"/>
    </row>
    <row r="20" spans="1:4" ht="19.5" customHeight="1">
      <c r="A20" s="33"/>
      <c r="B20" s="239">
        <f>'申込書1（総括表）'!$C$5</f>
        <v>0</v>
      </c>
      <c r="C20" s="180"/>
      <c r="D20" s="33"/>
    </row>
    <row r="21" spans="1:4" ht="19.5" customHeight="1">
      <c r="A21" s="33"/>
      <c r="B21" s="239">
        <f>'申込書1（総括表）'!$C$5</f>
        <v>0</v>
      </c>
      <c r="C21" s="180"/>
      <c r="D21" s="33"/>
    </row>
    <row r="22" spans="1:4" ht="19.5" customHeight="1">
      <c r="A22" s="33"/>
      <c r="B22" s="239">
        <f>'申込書1（総括表）'!$C$5</f>
        <v>0</v>
      </c>
      <c r="C22" s="180"/>
      <c r="D22" s="33"/>
    </row>
    <row r="23" spans="1:4" ht="19.5" customHeight="1">
      <c r="A23" s="33"/>
      <c r="B23" s="239">
        <f>'申込書1（総括表）'!$C$5</f>
        <v>0</v>
      </c>
      <c r="C23" s="180"/>
      <c r="D23" s="33"/>
    </row>
    <row r="24" spans="1:4" ht="19.5" customHeight="1">
      <c r="A24" s="33"/>
      <c r="B24" s="239">
        <f>'申込書1（総括表）'!$C$5</f>
        <v>0</v>
      </c>
      <c r="C24" s="180"/>
      <c r="D24" s="33"/>
    </row>
    <row r="25" spans="1:4" ht="19.5" customHeight="1">
      <c r="A25" s="33"/>
      <c r="B25" s="239">
        <f>'申込書1（総括表）'!$C$5</f>
        <v>0</v>
      </c>
      <c r="C25" s="180"/>
      <c r="D25" s="33"/>
    </row>
    <row r="26" spans="1:4" ht="19.5" customHeight="1">
      <c r="A26" s="33"/>
      <c r="B26" s="239">
        <f>'申込書1（総括表）'!$C$5</f>
        <v>0</v>
      </c>
      <c r="C26" s="180"/>
      <c r="D26" s="33"/>
    </row>
    <row r="27" spans="1:4" ht="19.5" customHeight="1">
      <c r="A27" s="33"/>
      <c r="B27" s="239">
        <f>'申込書1（総括表）'!$C$5</f>
        <v>0</v>
      </c>
      <c r="C27" s="180"/>
      <c r="D27" s="33"/>
    </row>
    <row r="28" spans="1:4" ht="19.5" customHeight="1">
      <c r="A28" s="33"/>
      <c r="B28" s="239">
        <f>'申込書1（総括表）'!$C$5</f>
        <v>0</v>
      </c>
      <c r="C28" s="180"/>
      <c r="D28" s="33"/>
    </row>
    <row r="29" spans="1:4" ht="19.5" customHeight="1">
      <c r="A29" s="33"/>
      <c r="B29" s="239">
        <f>'申込書1（総括表）'!$C$5</f>
        <v>0</v>
      </c>
      <c r="C29" s="180"/>
      <c r="D29" s="33"/>
    </row>
    <row r="30" spans="1:4" ht="19.5" customHeight="1">
      <c r="A30" s="33"/>
      <c r="B30" s="239">
        <f>'申込書1（総括表）'!$C$5</f>
        <v>0</v>
      </c>
      <c r="C30" s="180"/>
      <c r="D30" s="33"/>
    </row>
    <row r="31" spans="1:4" ht="19.5" customHeight="1">
      <c r="A31" s="33"/>
      <c r="B31" s="34"/>
      <c r="C31" s="33"/>
      <c r="D31" s="33"/>
    </row>
    <row r="32" spans="1:4" ht="19.5" customHeight="1">
      <c r="A32" s="33"/>
      <c r="B32" s="34"/>
      <c r="C32" s="33"/>
      <c r="D32" s="33"/>
    </row>
    <row r="33" spans="1:4" ht="19.5" customHeight="1">
      <c r="A33" s="33"/>
      <c r="B33" s="34"/>
      <c r="C33" s="33"/>
      <c r="D33" s="33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 password="D97D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7"/>
  <sheetViews>
    <sheetView zoomScaleSheetLayoutView="100" zoomScalePageLayoutView="0" workbookViewId="0" topLeftCell="A1">
      <pane xSplit="2" ySplit="4" topLeftCell="C5" activePane="bottomRight" state="frozen"/>
      <selection pane="topLeft" activeCell="C25" sqref="C25:F25"/>
      <selection pane="topRight" activeCell="C25" sqref="C25:F25"/>
      <selection pane="bottomLeft" activeCell="C25" sqref="C25:F25"/>
      <selection pane="bottomRight" activeCell="B1" sqref="B1"/>
    </sheetView>
  </sheetViews>
  <sheetFormatPr defaultColWidth="9.00390625" defaultRowHeight="13.5"/>
  <cols>
    <col min="1" max="1" width="3.50390625" style="2" customWidth="1"/>
    <col min="2" max="2" width="4.125" style="2" bestFit="1" customWidth="1"/>
    <col min="3" max="3" width="6.875" style="2" customWidth="1"/>
    <col min="4" max="4" width="17.25390625" style="2" customWidth="1"/>
    <col min="5" max="5" width="20.00390625" style="2" bestFit="1" customWidth="1"/>
    <col min="6" max="10" width="7.625" style="2" customWidth="1"/>
    <col min="11" max="11" width="14.00390625" style="2" customWidth="1"/>
    <col min="12" max="12" width="6.75390625" style="2" bestFit="1" customWidth="1"/>
    <col min="13" max="13" width="8.50390625" style="2" bestFit="1" customWidth="1"/>
    <col min="14" max="14" width="6.75390625" style="64" bestFit="1" customWidth="1"/>
    <col min="15" max="15" width="13.625" style="2" customWidth="1"/>
    <col min="16" max="20" width="8.625" style="2" customWidth="1"/>
    <col min="21" max="21" width="3.875" style="2" customWidth="1"/>
    <col min="22" max="23" width="9.00390625" style="2" customWidth="1"/>
    <col min="24" max="25" width="14.50390625" style="2" hidden="1" customWidth="1"/>
    <col min="26" max="33" width="9.00390625" style="2" hidden="1" customWidth="1"/>
    <col min="34" max="34" width="9.00390625" style="2" customWidth="1"/>
    <col min="35" max="16384" width="9.00390625" style="2" customWidth="1"/>
  </cols>
  <sheetData>
    <row r="1" spans="1:21" ht="24" customHeight="1">
      <c r="A1" s="59"/>
      <c r="B1" s="90" t="s">
        <v>47</v>
      </c>
      <c r="C1" s="90"/>
      <c r="D1" s="90"/>
      <c r="E1" s="5"/>
      <c r="F1" s="5"/>
      <c r="G1" s="5"/>
      <c r="H1" s="5"/>
      <c r="I1" s="5"/>
      <c r="J1" s="5"/>
      <c r="K1" s="5"/>
      <c r="L1" s="5"/>
      <c r="M1" s="5"/>
      <c r="N1" s="63"/>
      <c r="O1" s="5"/>
      <c r="P1" s="5"/>
      <c r="Q1" s="5"/>
      <c r="R1" s="5"/>
      <c r="S1" s="20"/>
      <c r="T1" s="20"/>
      <c r="U1" s="7"/>
    </row>
    <row r="2" spans="1:21" ht="9" customHeight="1">
      <c r="A2" s="5"/>
      <c r="B2" s="5"/>
      <c r="C2" s="5"/>
      <c r="D2" s="5"/>
      <c r="E2" s="7"/>
      <c r="F2" s="7"/>
      <c r="G2" s="7"/>
      <c r="H2" s="7"/>
      <c r="I2" s="7"/>
      <c r="J2" s="7"/>
      <c r="K2" s="7"/>
      <c r="L2" s="7"/>
      <c r="M2" s="7"/>
      <c r="N2" s="6"/>
      <c r="O2" s="7"/>
      <c r="P2" s="7"/>
      <c r="Q2" s="7"/>
      <c r="R2" s="7"/>
      <c r="S2" s="6"/>
      <c r="T2" s="6"/>
      <c r="U2" s="7"/>
    </row>
    <row r="3" spans="1:23" ht="33.75" customHeight="1">
      <c r="A3" s="89"/>
      <c r="B3" s="21"/>
      <c r="C3" s="322" t="s">
        <v>8</v>
      </c>
      <c r="D3" s="37" t="s">
        <v>24</v>
      </c>
      <c r="E3" s="53" t="s">
        <v>23</v>
      </c>
      <c r="F3" s="70" t="s">
        <v>29</v>
      </c>
      <c r="G3" s="72"/>
      <c r="H3" s="71" t="s">
        <v>30</v>
      </c>
      <c r="I3" s="72"/>
      <c r="J3" s="104"/>
      <c r="K3" s="320" t="s">
        <v>0</v>
      </c>
      <c r="L3" s="321"/>
      <c r="M3" s="322" t="s">
        <v>104</v>
      </c>
      <c r="N3" s="40" t="s">
        <v>5</v>
      </c>
      <c r="O3" s="54" t="s">
        <v>39</v>
      </c>
      <c r="P3" s="74" t="s">
        <v>40</v>
      </c>
      <c r="Q3" s="75"/>
      <c r="R3" s="75"/>
      <c r="S3" s="75"/>
      <c r="T3" s="76"/>
      <c r="U3" s="7"/>
      <c r="W3" s="336" t="s">
        <v>9</v>
      </c>
    </row>
    <row r="4" spans="1:31" ht="33.75" customHeight="1" thickBot="1">
      <c r="A4" s="89"/>
      <c r="B4" s="38"/>
      <c r="C4" s="323"/>
      <c r="D4" s="49" t="s">
        <v>27</v>
      </c>
      <c r="E4" s="51" t="s">
        <v>28</v>
      </c>
      <c r="F4" s="68" t="s">
        <v>37</v>
      </c>
      <c r="G4" s="73" t="s">
        <v>38</v>
      </c>
      <c r="H4" s="73" t="s">
        <v>37</v>
      </c>
      <c r="I4" s="69" t="s">
        <v>38</v>
      </c>
      <c r="J4" s="112" t="s">
        <v>51</v>
      </c>
      <c r="K4" s="49"/>
      <c r="L4" s="50"/>
      <c r="M4" s="323"/>
      <c r="N4" s="49"/>
      <c r="O4" s="65"/>
      <c r="P4" s="48" t="s">
        <v>44</v>
      </c>
      <c r="Q4" s="54" t="s">
        <v>54</v>
      </c>
      <c r="R4" s="115" t="s">
        <v>55</v>
      </c>
      <c r="S4" s="120" t="s">
        <v>43</v>
      </c>
      <c r="T4" s="52" t="s">
        <v>45</v>
      </c>
      <c r="U4" s="7"/>
      <c r="W4" s="337"/>
      <c r="AC4" s="2" t="s">
        <v>40</v>
      </c>
      <c r="AE4" s="2" t="s">
        <v>43</v>
      </c>
    </row>
    <row r="5" spans="1:33" ht="39.75" customHeight="1" thickTop="1">
      <c r="A5" s="89"/>
      <c r="B5" s="56">
        <v>1</v>
      </c>
      <c r="C5" s="42"/>
      <c r="D5" s="41"/>
      <c r="E5" s="105"/>
      <c r="F5" s="106"/>
      <c r="G5" s="106"/>
      <c r="H5" s="42"/>
      <c r="I5" s="107"/>
      <c r="J5" s="121"/>
      <c r="K5" s="41">
        <v>0</v>
      </c>
      <c r="L5" s="181" t="s">
        <v>22</v>
      </c>
      <c r="M5" s="243"/>
      <c r="N5" s="182">
        <f>'申込書1（総括表）'!$L$6</f>
        <v>0</v>
      </c>
      <c r="O5" s="183">
        <f>'申込書1（総括表）'!$C$5</f>
        <v>0</v>
      </c>
      <c r="P5" s="184">
        <f>COUNTIF(F5:G5,"○")*$AC$6</f>
        <v>0</v>
      </c>
      <c r="Q5" s="185">
        <f>COUNTIF(H5,"○")*$AD$6</f>
        <v>0</v>
      </c>
      <c r="R5" s="116"/>
      <c r="S5" s="203">
        <f>IF(J5=1,$AE$6,IF(J5=2,$AF$6,IF(J5="",0)))</f>
        <v>0</v>
      </c>
      <c r="T5" s="204">
        <f>SUM(P5:S5)</f>
        <v>0</v>
      </c>
      <c r="U5" s="7"/>
      <c r="W5" s="39"/>
      <c r="X5" s="2">
        <v>1</v>
      </c>
      <c r="Y5" s="2">
        <v>1</v>
      </c>
      <c r="Z5" s="2" t="s">
        <v>25</v>
      </c>
      <c r="AA5" s="2" t="s">
        <v>31</v>
      </c>
      <c r="AB5" s="2" t="s">
        <v>35</v>
      </c>
      <c r="AC5" s="64" t="s">
        <v>41</v>
      </c>
      <c r="AD5" s="64" t="s">
        <v>42</v>
      </c>
      <c r="AE5" s="64">
        <v>1</v>
      </c>
      <c r="AF5" s="64">
        <v>2</v>
      </c>
      <c r="AG5" s="64">
        <f>'申込書1（総括表）'!C11</f>
        <v>0</v>
      </c>
    </row>
    <row r="6" spans="1:33" ht="39.75" customHeight="1">
      <c r="A6" s="89"/>
      <c r="B6" s="57">
        <v>2</v>
      </c>
      <c r="C6" s="45"/>
      <c r="D6" s="55"/>
      <c r="E6" s="46"/>
      <c r="F6" s="45"/>
      <c r="G6" s="45"/>
      <c r="H6" s="45"/>
      <c r="I6" s="108"/>
      <c r="J6" s="66"/>
      <c r="K6" s="55"/>
      <c r="L6" s="186" t="s">
        <v>22</v>
      </c>
      <c r="M6" s="240"/>
      <c r="N6" s="187">
        <f>'申込書1（総括表）'!$L$6</f>
        <v>0</v>
      </c>
      <c r="O6" s="188">
        <f>'申込書1（総括表）'!$C$5</f>
        <v>0</v>
      </c>
      <c r="P6" s="189">
        <f>COUNTIF(F6:G6,"○")*$AC$6</f>
        <v>0</v>
      </c>
      <c r="Q6" s="190">
        <f>COUNTIF(H6,"○")*$AD$6</f>
        <v>0</v>
      </c>
      <c r="R6" s="117"/>
      <c r="S6" s="203">
        <f>IF(J6=1,$AE$6,IF(J6=2,$AF$6,IF(J6="",0)))</f>
        <v>0</v>
      </c>
      <c r="T6" s="205">
        <f>SUM(P6:S6)</f>
        <v>0</v>
      </c>
      <c r="U6" s="7"/>
      <c r="W6" s="44"/>
      <c r="X6" s="2">
        <v>2</v>
      </c>
      <c r="Y6" s="2">
        <v>2</v>
      </c>
      <c r="Z6" s="2" t="s">
        <v>26</v>
      </c>
      <c r="AB6" s="2" t="s">
        <v>36</v>
      </c>
      <c r="AC6" s="67">
        <v>3000</v>
      </c>
      <c r="AD6" s="67">
        <v>1000</v>
      </c>
      <c r="AE6" s="67">
        <v>1000</v>
      </c>
      <c r="AF6" s="67">
        <v>1500</v>
      </c>
      <c r="AG6" s="64">
        <f>'申込書1（総括表）'!C12</f>
        <v>0</v>
      </c>
    </row>
    <row r="7" spans="1:33" ht="39.75" customHeight="1">
      <c r="A7" s="89"/>
      <c r="B7" s="58">
        <v>3</v>
      </c>
      <c r="C7" s="45"/>
      <c r="D7" s="46"/>
      <c r="E7" s="47"/>
      <c r="F7" s="43"/>
      <c r="G7" s="43"/>
      <c r="H7" s="45"/>
      <c r="I7" s="108"/>
      <c r="J7" s="66"/>
      <c r="K7" s="55"/>
      <c r="L7" s="191" t="s">
        <v>22</v>
      </c>
      <c r="M7" s="241"/>
      <c r="N7" s="192">
        <f>'申込書1（総括表）'!$L$6</f>
        <v>0</v>
      </c>
      <c r="O7" s="188">
        <f>'申込書1（総括表）'!$C$5</f>
        <v>0</v>
      </c>
      <c r="P7" s="193">
        <f aca="true" t="shared" si="0" ref="P7:P19">COUNTIF(F7:G7,"○")*$AC$6</f>
        <v>0</v>
      </c>
      <c r="Q7" s="194">
        <f aca="true" t="shared" si="1" ref="Q7:Q19">COUNTIF(H7,"○")*$AD$6</f>
        <v>0</v>
      </c>
      <c r="R7" s="117"/>
      <c r="S7" s="203">
        <f aca="true" t="shared" si="2" ref="S7:S19">IF(J7=1,$AE$6,IF(J7=2,$AF$6,IF(J7="",0)))</f>
        <v>0</v>
      </c>
      <c r="T7" s="206">
        <f aca="true" t="shared" si="3" ref="T7:T19">SUM(P7:S7)</f>
        <v>0</v>
      </c>
      <c r="U7" s="7"/>
      <c r="W7" s="39"/>
      <c r="X7" s="2">
        <v>3</v>
      </c>
      <c r="AG7" s="64">
        <f>'申込書1（総括表）'!C13</f>
        <v>0</v>
      </c>
    </row>
    <row r="8" spans="1:33" ht="39.75" customHeight="1">
      <c r="A8" s="89"/>
      <c r="B8" s="57">
        <v>4</v>
      </c>
      <c r="C8" s="45"/>
      <c r="D8" s="46"/>
      <c r="E8" s="47"/>
      <c r="F8" s="43"/>
      <c r="G8" s="43"/>
      <c r="H8" s="45"/>
      <c r="I8" s="108"/>
      <c r="J8" s="66"/>
      <c r="K8" s="55"/>
      <c r="L8" s="191" t="s">
        <v>22</v>
      </c>
      <c r="M8" s="241"/>
      <c r="N8" s="192">
        <f>'申込書1（総括表）'!$L$6</f>
        <v>0</v>
      </c>
      <c r="O8" s="188">
        <f>'申込書1（総括表）'!$C$5</f>
        <v>0</v>
      </c>
      <c r="P8" s="193">
        <f t="shared" si="0"/>
        <v>0</v>
      </c>
      <c r="Q8" s="194">
        <f t="shared" si="1"/>
        <v>0</v>
      </c>
      <c r="R8" s="117"/>
      <c r="S8" s="203">
        <f t="shared" si="2"/>
        <v>0</v>
      </c>
      <c r="T8" s="206">
        <f t="shared" si="3"/>
        <v>0</v>
      </c>
      <c r="U8" s="7"/>
      <c r="W8" s="39"/>
      <c r="AC8" s="67">
        <v>3000</v>
      </c>
      <c r="AG8" s="64">
        <f>'申込書1（総括表）'!C14</f>
        <v>0</v>
      </c>
    </row>
    <row r="9" spans="1:33" ht="39.75" customHeight="1">
      <c r="A9" s="89"/>
      <c r="B9" s="58">
        <v>5</v>
      </c>
      <c r="C9" s="45"/>
      <c r="D9" s="46"/>
      <c r="E9" s="47"/>
      <c r="F9" s="43"/>
      <c r="G9" s="43"/>
      <c r="H9" s="45"/>
      <c r="I9" s="108"/>
      <c r="J9" s="66"/>
      <c r="K9" s="55"/>
      <c r="L9" s="191" t="s">
        <v>22</v>
      </c>
      <c r="M9" s="241"/>
      <c r="N9" s="192">
        <f>'申込書1（総括表）'!$L$6</f>
        <v>0</v>
      </c>
      <c r="O9" s="188">
        <f>'申込書1（総括表）'!$C$5</f>
        <v>0</v>
      </c>
      <c r="P9" s="193">
        <f t="shared" si="0"/>
        <v>0</v>
      </c>
      <c r="Q9" s="194">
        <f t="shared" si="1"/>
        <v>0</v>
      </c>
      <c r="R9" s="117"/>
      <c r="S9" s="203">
        <f t="shared" si="2"/>
        <v>0</v>
      </c>
      <c r="T9" s="206">
        <f t="shared" si="3"/>
        <v>0</v>
      </c>
      <c r="U9" s="7"/>
      <c r="W9" s="39"/>
      <c r="AC9" s="67">
        <v>1500</v>
      </c>
      <c r="AG9" s="64">
        <f>'申込書1（総括表）'!C15</f>
        <v>0</v>
      </c>
    </row>
    <row r="10" spans="1:33" ht="39.75" customHeight="1">
      <c r="A10" s="89"/>
      <c r="B10" s="57">
        <v>6</v>
      </c>
      <c r="C10" s="45"/>
      <c r="D10" s="46"/>
      <c r="E10" s="47"/>
      <c r="F10" s="43"/>
      <c r="G10" s="43"/>
      <c r="H10" s="45"/>
      <c r="I10" s="108"/>
      <c r="J10" s="66"/>
      <c r="K10" s="55"/>
      <c r="L10" s="191" t="s">
        <v>22</v>
      </c>
      <c r="M10" s="241"/>
      <c r="N10" s="192">
        <f>'申込書1（総括表）'!$L$6</f>
        <v>0</v>
      </c>
      <c r="O10" s="188">
        <f>'申込書1（総括表）'!$C$5</f>
        <v>0</v>
      </c>
      <c r="P10" s="193">
        <f t="shared" si="0"/>
        <v>0</v>
      </c>
      <c r="Q10" s="194">
        <f t="shared" si="1"/>
        <v>0</v>
      </c>
      <c r="R10" s="117"/>
      <c r="S10" s="203">
        <f t="shared" si="2"/>
        <v>0</v>
      </c>
      <c r="T10" s="206">
        <f t="shared" si="3"/>
        <v>0</v>
      </c>
      <c r="U10" s="7"/>
      <c r="W10" s="39"/>
      <c r="AC10" s="67">
        <v>1000</v>
      </c>
      <c r="AG10" s="64">
        <f>'申込書1（総括表）'!C16</f>
        <v>0</v>
      </c>
    </row>
    <row r="11" spans="1:33" ht="39.75" customHeight="1">
      <c r="A11" s="89"/>
      <c r="B11" s="58">
        <v>7</v>
      </c>
      <c r="C11" s="45"/>
      <c r="D11" s="46"/>
      <c r="E11" s="47"/>
      <c r="F11" s="43"/>
      <c r="G11" s="43"/>
      <c r="H11" s="45"/>
      <c r="I11" s="108"/>
      <c r="J11" s="66"/>
      <c r="K11" s="55"/>
      <c r="L11" s="191" t="s">
        <v>22</v>
      </c>
      <c r="M11" s="241"/>
      <c r="N11" s="192">
        <f>'申込書1（総括表）'!$L$6</f>
        <v>0</v>
      </c>
      <c r="O11" s="188">
        <f>'申込書1（総括表）'!$C$5</f>
        <v>0</v>
      </c>
      <c r="P11" s="193">
        <f t="shared" si="0"/>
        <v>0</v>
      </c>
      <c r="Q11" s="194">
        <f t="shared" si="1"/>
        <v>0</v>
      </c>
      <c r="R11" s="117"/>
      <c r="S11" s="203">
        <f t="shared" si="2"/>
        <v>0</v>
      </c>
      <c r="T11" s="206">
        <f t="shared" si="3"/>
        <v>0</v>
      </c>
      <c r="U11" s="7"/>
      <c r="W11" s="39"/>
      <c r="AC11" s="2">
        <v>750</v>
      </c>
      <c r="AG11" s="64">
        <f>'申込書1（総括表）'!C17</f>
        <v>0</v>
      </c>
    </row>
    <row r="12" spans="1:33" ht="39.75" customHeight="1">
      <c r="A12" s="89"/>
      <c r="B12" s="57">
        <v>8</v>
      </c>
      <c r="C12" s="45"/>
      <c r="D12" s="46"/>
      <c r="E12" s="47"/>
      <c r="F12" s="43"/>
      <c r="G12" s="43"/>
      <c r="H12" s="45"/>
      <c r="I12" s="108"/>
      <c r="J12" s="66"/>
      <c r="K12" s="55"/>
      <c r="L12" s="191" t="s">
        <v>22</v>
      </c>
      <c r="M12" s="241"/>
      <c r="N12" s="192">
        <f>'申込書1（総括表）'!$L$6</f>
        <v>0</v>
      </c>
      <c r="O12" s="188">
        <f>'申込書1（総括表）'!$C$5</f>
        <v>0</v>
      </c>
      <c r="P12" s="193">
        <f t="shared" si="0"/>
        <v>0</v>
      </c>
      <c r="Q12" s="194">
        <f t="shared" si="1"/>
        <v>0</v>
      </c>
      <c r="R12" s="117"/>
      <c r="S12" s="203">
        <f t="shared" si="2"/>
        <v>0</v>
      </c>
      <c r="T12" s="206">
        <f t="shared" si="3"/>
        <v>0</v>
      </c>
      <c r="U12" s="7"/>
      <c r="W12" s="39"/>
      <c r="AG12" s="64">
        <f>'申込書1（総括表）'!C18</f>
        <v>0</v>
      </c>
    </row>
    <row r="13" spans="1:33" ht="39.75" customHeight="1">
      <c r="A13" s="89"/>
      <c r="B13" s="58">
        <v>9</v>
      </c>
      <c r="C13" s="45"/>
      <c r="D13" s="46"/>
      <c r="E13" s="47"/>
      <c r="F13" s="43"/>
      <c r="G13" s="43"/>
      <c r="H13" s="45"/>
      <c r="I13" s="108"/>
      <c r="J13" s="66"/>
      <c r="K13" s="55"/>
      <c r="L13" s="191" t="s">
        <v>22</v>
      </c>
      <c r="M13" s="241"/>
      <c r="N13" s="192">
        <f>'申込書1（総括表）'!$L$6</f>
        <v>0</v>
      </c>
      <c r="O13" s="188">
        <f>'申込書1（総括表）'!$C$5</f>
        <v>0</v>
      </c>
      <c r="P13" s="193">
        <f t="shared" si="0"/>
        <v>0</v>
      </c>
      <c r="Q13" s="194">
        <f t="shared" si="1"/>
        <v>0</v>
      </c>
      <c r="R13" s="117"/>
      <c r="S13" s="203">
        <f t="shared" si="2"/>
        <v>0</v>
      </c>
      <c r="T13" s="206">
        <f t="shared" si="3"/>
        <v>0</v>
      </c>
      <c r="U13" s="7"/>
      <c r="W13" s="39"/>
      <c r="AG13" s="64">
        <f>'申込書1（総括表）'!C19</f>
        <v>0</v>
      </c>
    </row>
    <row r="14" spans="1:33" ht="39.75" customHeight="1">
      <c r="A14" s="89"/>
      <c r="B14" s="57">
        <v>10</v>
      </c>
      <c r="C14" s="45"/>
      <c r="D14" s="46"/>
      <c r="E14" s="47"/>
      <c r="F14" s="43"/>
      <c r="G14" s="43"/>
      <c r="H14" s="45"/>
      <c r="I14" s="108"/>
      <c r="J14" s="66"/>
      <c r="K14" s="55"/>
      <c r="L14" s="191" t="s">
        <v>22</v>
      </c>
      <c r="M14" s="241"/>
      <c r="N14" s="192">
        <f>'申込書1（総括表）'!$L$6</f>
        <v>0</v>
      </c>
      <c r="O14" s="188">
        <f>'申込書1（総括表）'!$C$5</f>
        <v>0</v>
      </c>
      <c r="P14" s="193">
        <f t="shared" si="0"/>
        <v>0</v>
      </c>
      <c r="Q14" s="194">
        <f t="shared" si="1"/>
        <v>0</v>
      </c>
      <c r="R14" s="117"/>
      <c r="S14" s="203">
        <f t="shared" si="2"/>
        <v>0</v>
      </c>
      <c r="T14" s="206">
        <f t="shared" si="3"/>
        <v>0</v>
      </c>
      <c r="U14" s="7"/>
      <c r="W14" s="39"/>
      <c r="AG14" s="64">
        <f>'申込書1（総括表）'!C20</f>
        <v>0</v>
      </c>
    </row>
    <row r="15" spans="1:33" ht="39.75" customHeight="1">
      <c r="A15" s="89"/>
      <c r="B15" s="57">
        <v>11</v>
      </c>
      <c r="C15" s="45"/>
      <c r="D15" s="46"/>
      <c r="E15" s="47"/>
      <c r="F15" s="43"/>
      <c r="G15" s="43"/>
      <c r="H15" s="45"/>
      <c r="I15" s="108"/>
      <c r="J15" s="66"/>
      <c r="K15" s="55"/>
      <c r="L15" s="191" t="s">
        <v>22</v>
      </c>
      <c r="M15" s="241"/>
      <c r="N15" s="192">
        <f>'申込書1（総括表）'!$L$6</f>
        <v>0</v>
      </c>
      <c r="O15" s="188">
        <f>'申込書1（総括表）'!$C$5</f>
        <v>0</v>
      </c>
      <c r="P15" s="193">
        <f t="shared" si="0"/>
        <v>0</v>
      </c>
      <c r="Q15" s="194">
        <f t="shared" si="1"/>
        <v>0</v>
      </c>
      <c r="R15" s="117"/>
      <c r="S15" s="203">
        <f t="shared" si="2"/>
        <v>0</v>
      </c>
      <c r="T15" s="206">
        <f t="shared" si="3"/>
        <v>0</v>
      </c>
      <c r="U15" s="7"/>
      <c r="W15" s="39"/>
      <c r="AG15" s="64">
        <f>'申込書1（総括表）'!C21</f>
        <v>0</v>
      </c>
    </row>
    <row r="16" spans="1:33" ht="39.75" customHeight="1">
      <c r="A16" s="89"/>
      <c r="B16" s="58">
        <v>12</v>
      </c>
      <c r="C16" s="45"/>
      <c r="D16" s="46"/>
      <c r="E16" s="47"/>
      <c r="F16" s="43"/>
      <c r="G16" s="43"/>
      <c r="H16" s="45"/>
      <c r="I16" s="108"/>
      <c r="J16" s="66"/>
      <c r="K16" s="55"/>
      <c r="L16" s="191" t="s">
        <v>22</v>
      </c>
      <c r="M16" s="241"/>
      <c r="N16" s="192">
        <f>'申込書1（総括表）'!$L$6</f>
        <v>0</v>
      </c>
      <c r="O16" s="188">
        <f>'申込書1（総括表）'!$C$5</f>
        <v>0</v>
      </c>
      <c r="P16" s="193">
        <f t="shared" si="0"/>
        <v>0</v>
      </c>
      <c r="Q16" s="194">
        <f t="shared" si="1"/>
        <v>0</v>
      </c>
      <c r="R16" s="117"/>
      <c r="S16" s="203">
        <f t="shared" si="2"/>
        <v>0</v>
      </c>
      <c r="T16" s="206">
        <f t="shared" si="3"/>
        <v>0</v>
      </c>
      <c r="U16" s="7"/>
      <c r="W16" s="39"/>
      <c r="AG16" s="64">
        <f>'申込書1（総括表）'!C22</f>
        <v>0</v>
      </c>
    </row>
    <row r="17" spans="1:33" ht="39.75" customHeight="1">
      <c r="A17" s="89"/>
      <c r="B17" s="57">
        <v>13</v>
      </c>
      <c r="C17" s="45"/>
      <c r="D17" s="46"/>
      <c r="E17" s="47"/>
      <c r="F17" s="43"/>
      <c r="G17" s="43"/>
      <c r="H17" s="45"/>
      <c r="I17" s="108"/>
      <c r="J17" s="66"/>
      <c r="K17" s="55"/>
      <c r="L17" s="191" t="s">
        <v>22</v>
      </c>
      <c r="M17" s="241"/>
      <c r="N17" s="192">
        <f>'申込書1（総括表）'!$L$6</f>
        <v>0</v>
      </c>
      <c r="O17" s="188">
        <f>'申込書1（総括表）'!$C$5</f>
        <v>0</v>
      </c>
      <c r="P17" s="193">
        <f t="shared" si="0"/>
        <v>0</v>
      </c>
      <c r="Q17" s="194">
        <f t="shared" si="1"/>
        <v>0</v>
      </c>
      <c r="R17" s="117"/>
      <c r="S17" s="203">
        <f t="shared" si="2"/>
        <v>0</v>
      </c>
      <c r="T17" s="206">
        <f t="shared" si="3"/>
        <v>0</v>
      </c>
      <c r="U17" s="7"/>
      <c r="W17" s="39"/>
      <c r="AG17" s="64">
        <f>'申込書1（総括表）'!C23</f>
        <v>0</v>
      </c>
    </row>
    <row r="18" spans="1:33" ht="39.75" customHeight="1">
      <c r="A18" s="89"/>
      <c r="B18" s="57">
        <v>14</v>
      </c>
      <c r="C18" s="45"/>
      <c r="D18" s="46"/>
      <c r="E18" s="47"/>
      <c r="F18" s="43"/>
      <c r="G18" s="43"/>
      <c r="H18" s="45"/>
      <c r="I18" s="108"/>
      <c r="J18" s="66"/>
      <c r="K18" s="55"/>
      <c r="L18" s="191" t="s">
        <v>22</v>
      </c>
      <c r="M18" s="241"/>
      <c r="N18" s="192">
        <f>'申込書1（総括表）'!$L$6</f>
        <v>0</v>
      </c>
      <c r="O18" s="188">
        <f>'申込書1（総括表）'!$C$5</f>
        <v>0</v>
      </c>
      <c r="P18" s="193">
        <f t="shared" si="0"/>
        <v>0</v>
      </c>
      <c r="Q18" s="194">
        <f t="shared" si="1"/>
        <v>0</v>
      </c>
      <c r="R18" s="117"/>
      <c r="S18" s="203">
        <f t="shared" si="2"/>
        <v>0</v>
      </c>
      <c r="T18" s="206">
        <f t="shared" si="3"/>
        <v>0</v>
      </c>
      <c r="U18" s="7"/>
      <c r="W18" s="39"/>
      <c r="AG18" s="64">
        <f>'申込書1（総括表）'!C24</f>
        <v>0</v>
      </c>
    </row>
    <row r="19" spans="1:33" ht="39.75" customHeight="1" thickBot="1">
      <c r="A19" s="89"/>
      <c r="B19" s="78">
        <v>15</v>
      </c>
      <c r="C19" s="119"/>
      <c r="D19" s="80"/>
      <c r="E19" s="81"/>
      <c r="F19" s="79"/>
      <c r="G19" s="79"/>
      <c r="H19" s="82"/>
      <c r="I19" s="108"/>
      <c r="J19" s="83"/>
      <c r="K19" s="84"/>
      <c r="L19" s="195" t="s">
        <v>22</v>
      </c>
      <c r="M19" s="242"/>
      <c r="N19" s="196">
        <f>'申込書1（総括表）'!$L$6</f>
        <v>0</v>
      </c>
      <c r="O19" s="197">
        <f>'申込書1（総括表）'!$C$5</f>
        <v>0</v>
      </c>
      <c r="P19" s="198">
        <f t="shared" si="0"/>
        <v>0</v>
      </c>
      <c r="Q19" s="199">
        <f t="shared" si="1"/>
        <v>0</v>
      </c>
      <c r="R19" s="118"/>
      <c r="S19" s="207">
        <f t="shared" si="2"/>
        <v>0</v>
      </c>
      <c r="T19" s="208">
        <f t="shared" si="3"/>
        <v>0</v>
      </c>
      <c r="U19" s="7"/>
      <c r="W19" s="39"/>
      <c r="AG19" s="64">
        <f>'申込書1（総括表）'!C25</f>
        <v>0</v>
      </c>
    </row>
    <row r="20" spans="1:33" ht="39.75" customHeight="1" thickBot="1" thickTop="1">
      <c r="A20" s="22"/>
      <c r="B20" s="85" t="s">
        <v>46</v>
      </c>
      <c r="C20" s="86"/>
      <c r="D20" s="87">
        <f>COUNTA(D5:D19)</f>
        <v>0</v>
      </c>
      <c r="E20" s="6"/>
      <c r="F20" s="88">
        <f>COUNTIF(F5:F19,"○")</f>
        <v>0</v>
      </c>
      <c r="G20" s="88">
        <f>COUNTIF(G5:G19,"○")</f>
        <v>0</v>
      </c>
      <c r="H20" s="109">
        <f>COUNTIF(H5:H19,"○")/3</f>
        <v>0</v>
      </c>
      <c r="I20" s="237">
        <v>0</v>
      </c>
      <c r="J20" s="110">
        <f>SUM(J5:J19)</f>
        <v>0</v>
      </c>
      <c r="K20" s="6"/>
      <c r="L20" s="200"/>
      <c r="M20" s="200"/>
      <c r="N20" s="201"/>
      <c r="O20" s="201"/>
      <c r="P20" s="202">
        <f>SUM(P5:P19)</f>
        <v>0</v>
      </c>
      <c r="Q20" s="202">
        <f>SUM(Q5:Q19)</f>
        <v>0</v>
      </c>
      <c r="R20" s="77">
        <f>SUM(R5:R19)</f>
        <v>0</v>
      </c>
      <c r="S20" s="202">
        <f>SUM(S5:S19)</f>
        <v>0</v>
      </c>
      <c r="T20" s="202">
        <f>SUM(T5:T19)</f>
        <v>0</v>
      </c>
      <c r="U20" s="7"/>
      <c r="AG20" s="64">
        <f>'申込書1（総括表）'!C26</f>
        <v>0</v>
      </c>
    </row>
    <row r="21" spans="1:24" ht="16.5" customHeight="1" thickBot="1">
      <c r="A21" s="23"/>
      <c r="B21" s="23"/>
      <c r="C21" s="5"/>
      <c r="D21" s="24"/>
      <c r="E21" s="7"/>
      <c r="F21" s="7"/>
      <c r="G21" s="7"/>
      <c r="H21" s="7"/>
      <c r="I21" s="111" t="s">
        <v>52</v>
      </c>
      <c r="J21" s="7"/>
      <c r="K21" s="25"/>
      <c r="L21" s="25"/>
      <c r="M21" s="25"/>
      <c r="N21" s="26"/>
      <c r="O21" s="26"/>
      <c r="P21" s="26"/>
      <c r="Q21" s="26"/>
      <c r="R21" s="111" t="s">
        <v>52</v>
      </c>
      <c r="S21" s="7"/>
      <c r="T21" s="7"/>
      <c r="U21" s="7"/>
      <c r="X21" s="2">
        <v>1</v>
      </c>
    </row>
    <row r="22" spans="1:24" ht="19.5" customHeight="1" thickBot="1">
      <c r="A22" s="23"/>
      <c r="B22" s="27">
        <v>1</v>
      </c>
      <c r="C22" s="28">
        <f>SUMIF($C$5:$C$14,1)</f>
        <v>0</v>
      </c>
      <c r="D22" s="24"/>
      <c r="E22" s="7"/>
      <c r="F22" s="7"/>
      <c r="G22" s="333" t="s">
        <v>53</v>
      </c>
      <c r="H22" s="334"/>
      <c r="I22" s="334"/>
      <c r="J22" s="334"/>
      <c r="K22" s="335"/>
      <c r="L22" s="29"/>
      <c r="M22" s="29"/>
      <c r="N22" s="30"/>
      <c r="O22" s="30"/>
      <c r="P22" s="324" t="s">
        <v>56</v>
      </c>
      <c r="Q22" s="325"/>
      <c r="R22" s="325"/>
      <c r="S22" s="325"/>
      <c r="T22" s="326"/>
      <c r="U22" s="7"/>
      <c r="X22" s="2">
        <v>2</v>
      </c>
    </row>
    <row r="23" spans="1:24" ht="19.5" customHeight="1">
      <c r="A23" s="7"/>
      <c r="B23" s="27">
        <v>2</v>
      </c>
      <c r="C23" s="28">
        <f>SUMIF($C$5:$C$14,2)/2</f>
        <v>0</v>
      </c>
      <c r="D23" s="24"/>
      <c r="E23" s="7"/>
      <c r="F23" s="7"/>
      <c r="G23" s="7"/>
      <c r="H23" s="7"/>
      <c r="I23" s="7"/>
      <c r="J23" s="7"/>
      <c r="K23" s="29"/>
      <c r="L23" s="29"/>
      <c r="M23" s="29"/>
      <c r="N23" s="30"/>
      <c r="O23" s="30"/>
      <c r="P23" s="327"/>
      <c r="Q23" s="328"/>
      <c r="R23" s="328"/>
      <c r="S23" s="328"/>
      <c r="T23" s="329"/>
      <c r="U23" s="5"/>
      <c r="X23" s="2">
        <v>3</v>
      </c>
    </row>
    <row r="24" spans="1:24" ht="19.5" customHeight="1">
      <c r="A24" s="7"/>
      <c r="B24" s="27">
        <v>3</v>
      </c>
      <c r="C24" s="28">
        <f>SUMIF($C$5:$C$14,3)/3</f>
        <v>0</v>
      </c>
      <c r="D24" s="24"/>
      <c r="E24" s="7"/>
      <c r="F24" s="7"/>
      <c r="G24" s="7"/>
      <c r="H24" s="7"/>
      <c r="I24" s="7"/>
      <c r="J24" s="7"/>
      <c r="K24" s="29"/>
      <c r="L24" s="29"/>
      <c r="M24" s="29"/>
      <c r="N24" s="30"/>
      <c r="O24" s="30"/>
      <c r="P24" s="327"/>
      <c r="Q24" s="328"/>
      <c r="R24" s="328"/>
      <c r="S24" s="328"/>
      <c r="T24" s="329"/>
      <c r="U24" s="5"/>
      <c r="X24" s="2">
        <v>4</v>
      </c>
    </row>
    <row r="25" spans="1:24" ht="19.5" customHeight="1">
      <c r="A25" s="24"/>
      <c r="B25" s="24"/>
      <c r="C25" s="24"/>
      <c r="D25" s="24"/>
      <c r="E25" s="7"/>
      <c r="F25" s="7"/>
      <c r="G25" s="7"/>
      <c r="H25" s="7"/>
      <c r="I25" s="7"/>
      <c r="J25" s="7"/>
      <c r="K25" s="29"/>
      <c r="L25" s="29"/>
      <c r="M25" s="29"/>
      <c r="N25" s="30"/>
      <c r="O25" s="30"/>
      <c r="P25" s="327"/>
      <c r="Q25" s="328"/>
      <c r="R25" s="328"/>
      <c r="S25" s="328"/>
      <c r="T25" s="329"/>
      <c r="U25" s="5"/>
      <c r="X25" s="2">
        <v>0</v>
      </c>
    </row>
    <row r="26" spans="1:21" ht="19.5" customHeight="1" thickBot="1">
      <c r="A26" s="7"/>
      <c r="B26" s="24"/>
      <c r="C26" s="24"/>
      <c r="D26" s="24"/>
      <c r="E26" s="7"/>
      <c r="F26" s="7"/>
      <c r="G26" s="7"/>
      <c r="H26" s="7"/>
      <c r="I26" s="7"/>
      <c r="J26" s="7"/>
      <c r="K26" s="5"/>
      <c r="L26" s="5"/>
      <c r="M26" s="5"/>
      <c r="N26" s="63"/>
      <c r="O26" s="5"/>
      <c r="P26" s="330"/>
      <c r="Q26" s="331"/>
      <c r="R26" s="331"/>
      <c r="S26" s="331"/>
      <c r="T26" s="332"/>
      <c r="U26" s="5"/>
    </row>
    <row r="27" spans="1:21" ht="19.5" customHeight="1">
      <c r="A27" s="7"/>
      <c r="B27" s="113"/>
      <c r="C27" s="114"/>
      <c r="D27" s="24"/>
      <c r="E27" s="7"/>
      <c r="F27" s="7"/>
      <c r="G27" s="7"/>
      <c r="H27" s="7"/>
      <c r="I27" s="7"/>
      <c r="J27" s="7"/>
      <c r="K27" s="5"/>
      <c r="L27" s="5"/>
      <c r="M27" s="5"/>
      <c r="N27" s="63"/>
      <c r="O27" s="5"/>
      <c r="P27" s="5"/>
      <c r="Q27" s="5"/>
      <c r="R27" s="5"/>
      <c r="S27" s="5"/>
      <c r="T27" s="5"/>
      <c r="U27" s="5"/>
    </row>
    <row r="66" ht="12">
      <c r="W66" s="2" t="s">
        <v>106</v>
      </c>
    </row>
    <row r="67" ht="12">
      <c r="W67" s="2" t="s">
        <v>105</v>
      </c>
    </row>
    <row r="68" ht="12">
      <c r="W68" s="2" t="s">
        <v>107</v>
      </c>
    </row>
    <row r="69" ht="12">
      <c r="W69" s="2" t="s">
        <v>108</v>
      </c>
    </row>
    <row r="70" ht="12">
      <c r="W70" s="2" t="s">
        <v>109</v>
      </c>
    </row>
    <row r="71" ht="12">
      <c r="W71" s="2" t="s">
        <v>110</v>
      </c>
    </row>
    <row r="72" ht="12">
      <c r="W72" s="2" t="s">
        <v>111</v>
      </c>
    </row>
    <row r="73" ht="12">
      <c r="W73" s="2" t="s">
        <v>112</v>
      </c>
    </row>
    <row r="74" ht="12">
      <c r="W74" s="2" t="s">
        <v>113</v>
      </c>
    </row>
    <row r="75" ht="12">
      <c r="W75" s="2" t="s">
        <v>114</v>
      </c>
    </row>
    <row r="76" ht="12">
      <c r="W76" s="2" t="s">
        <v>115</v>
      </c>
    </row>
    <row r="77" ht="12">
      <c r="W77" s="2" t="s">
        <v>116</v>
      </c>
    </row>
  </sheetData>
  <sheetProtection password="D97D" sheet="1" objects="1" scenarios="1"/>
  <autoFilter ref="F4:K19"/>
  <mergeCells count="6">
    <mergeCell ref="K3:L3"/>
    <mergeCell ref="C3:C4"/>
    <mergeCell ref="P22:T26"/>
    <mergeCell ref="G22:K22"/>
    <mergeCell ref="W3:W4"/>
    <mergeCell ref="M3:M4"/>
  </mergeCells>
  <conditionalFormatting sqref="R5">
    <cfRule type="cellIs" priority="1" dxfId="2" operator="greaterThan">
      <formula>3001</formula>
    </cfRule>
  </conditionalFormatting>
  <dataValidations count="9">
    <dataValidation type="textLength" operator="lessThanOrEqual" allowBlank="1" showInputMessage="1" showErrorMessage="1" sqref="O5:O19">
      <formula1>6</formula1>
    </dataValidation>
    <dataValidation type="list" allowBlank="1" showInputMessage="1" showErrorMessage="1" sqref="J5:J19">
      <formula1>$Y$5:$Y$7</formula1>
    </dataValidation>
    <dataValidation type="list" allowBlank="1" showInputMessage="1" showErrorMessage="1" sqref="F5:G19">
      <formula1>$AA$5:$AA$6</formula1>
    </dataValidation>
    <dataValidation type="list" allowBlank="1" showInputMessage="1" showErrorMessage="1" sqref="H5:I19">
      <formula1>$AB$5:$AB$7</formula1>
    </dataValidation>
    <dataValidation type="list" allowBlank="1" showInputMessage="1" showErrorMessage="1" sqref="C5:C19">
      <formula1>$X$5:$X$8</formula1>
    </dataValidation>
    <dataValidation type="list" allowBlank="1" showInputMessage="1" showErrorMessage="1" sqref="I20">
      <formula1>$X$21:$X$25</formula1>
    </dataValidation>
    <dataValidation type="list" allowBlank="1" showInputMessage="1" showErrorMessage="1" sqref="R5:R19">
      <formula1>$AC$8:$AC$12</formula1>
    </dataValidation>
    <dataValidation type="list" allowBlank="1" showInputMessage="1" showErrorMessage="1" sqref="K5:K19">
      <formula1>$AG$5:$AG$20</formula1>
    </dataValidation>
    <dataValidation type="list" allowBlank="1" showInputMessage="1" showErrorMessage="1" sqref="M5:M19">
      <formula1>$W$65:$W$77</formula1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600" verticalDpi="600" orientation="portrait" paperSize="9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1"/>
  <sheetViews>
    <sheetView zoomScaleSheetLayoutView="100" zoomScalePageLayoutView="0" workbookViewId="0" topLeftCell="A1">
      <pane xSplit="2" ySplit="4" topLeftCell="C5" activePane="bottomRight" state="frozen"/>
      <selection pane="topLeft" activeCell="C25" sqref="C25:F25"/>
      <selection pane="topRight" activeCell="C25" sqref="C25:F25"/>
      <selection pane="bottomLeft" activeCell="C25" sqref="C25:F25"/>
      <selection pane="bottomRight" activeCell="M5" sqref="M5"/>
    </sheetView>
  </sheetViews>
  <sheetFormatPr defaultColWidth="9.00390625" defaultRowHeight="13.5"/>
  <cols>
    <col min="1" max="1" width="3.50390625" style="2" customWidth="1"/>
    <col min="2" max="2" width="4.125" style="2" bestFit="1" customWidth="1"/>
    <col min="3" max="3" width="6.875" style="2" customWidth="1"/>
    <col min="4" max="4" width="17.25390625" style="2" customWidth="1"/>
    <col min="5" max="5" width="20.00390625" style="2" bestFit="1" customWidth="1"/>
    <col min="6" max="10" width="7.625" style="2" customWidth="1"/>
    <col min="11" max="11" width="14.00390625" style="2" customWidth="1"/>
    <col min="12" max="12" width="6.75390625" style="2" bestFit="1" customWidth="1"/>
    <col min="13" max="13" width="7.625" style="2" customWidth="1"/>
    <col min="14" max="14" width="6.75390625" style="64" bestFit="1" customWidth="1"/>
    <col min="15" max="15" width="13.625" style="2" customWidth="1"/>
    <col min="16" max="20" width="8.625" style="2" customWidth="1"/>
    <col min="21" max="21" width="3.875" style="2" customWidth="1"/>
    <col min="22" max="23" width="9.00390625" style="2" customWidth="1"/>
    <col min="24" max="25" width="14.50390625" style="2" hidden="1" customWidth="1"/>
    <col min="26" max="33" width="9.00390625" style="2" hidden="1" customWidth="1"/>
    <col min="34" max="34" width="9.00390625" style="2" customWidth="1"/>
    <col min="35" max="16384" width="9.00390625" style="2" customWidth="1"/>
  </cols>
  <sheetData>
    <row r="1" spans="1:21" ht="24" customHeight="1">
      <c r="A1" s="122"/>
      <c r="B1" s="123" t="s">
        <v>48</v>
      </c>
      <c r="C1" s="123"/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5"/>
      <c r="O1" s="124"/>
      <c r="P1" s="124"/>
      <c r="Q1" s="124"/>
      <c r="R1" s="124"/>
      <c r="S1" s="126"/>
      <c r="T1" s="126"/>
      <c r="U1" s="127"/>
    </row>
    <row r="2" spans="1:21" ht="9" customHeight="1">
      <c r="A2" s="124"/>
      <c r="B2" s="124"/>
      <c r="C2" s="124"/>
      <c r="D2" s="124"/>
      <c r="E2" s="127"/>
      <c r="F2" s="127"/>
      <c r="G2" s="127"/>
      <c r="H2" s="127"/>
      <c r="I2" s="127"/>
      <c r="J2" s="127"/>
      <c r="K2" s="127"/>
      <c r="L2" s="127"/>
      <c r="M2" s="127"/>
      <c r="N2" s="128"/>
      <c r="O2" s="127"/>
      <c r="P2" s="127"/>
      <c r="Q2" s="127"/>
      <c r="R2" s="127"/>
      <c r="S2" s="128"/>
      <c r="T2" s="128"/>
      <c r="U2" s="127"/>
    </row>
    <row r="3" spans="1:23" ht="33.75" customHeight="1">
      <c r="A3" s="129"/>
      <c r="B3" s="130"/>
      <c r="C3" s="338" t="s">
        <v>8</v>
      </c>
      <c r="D3" s="131" t="s">
        <v>24</v>
      </c>
      <c r="E3" s="132" t="s">
        <v>23</v>
      </c>
      <c r="F3" s="133" t="s">
        <v>29</v>
      </c>
      <c r="G3" s="134"/>
      <c r="H3" s="135" t="s">
        <v>30</v>
      </c>
      <c r="I3" s="134"/>
      <c r="J3" s="136"/>
      <c r="K3" s="340" t="s">
        <v>0</v>
      </c>
      <c r="L3" s="341"/>
      <c r="M3" s="338" t="s">
        <v>104</v>
      </c>
      <c r="N3" s="131" t="s">
        <v>5</v>
      </c>
      <c r="O3" s="137" t="s">
        <v>39</v>
      </c>
      <c r="P3" s="138" t="s">
        <v>40</v>
      </c>
      <c r="Q3" s="139"/>
      <c r="R3" s="139"/>
      <c r="S3" s="139"/>
      <c r="T3" s="140"/>
      <c r="U3" s="127"/>
      <c r="W3" s="336" t="s">
        <v>9</v>
      </c>
    </row>
    <row r="4" spans="1:31" ht="33.75" customHeight="1" thickBot="1">
      <c r="A4" s="129"/>
      <c r="B4" s="141"/>
      <c r="C4" s="339"/>
      <c r="D4" s="142" t="s">
        <v>27</v>
      </c>
      <c r="E4" s="143" t="s">
        <v>28</v>
      </c>
      <c r="F4" s="144" t="s">
        <v>37</v>
      </c>
      <c r="G4" s="145" t="s">
        <v>38</v>
      </c>
      <c r="H4" s="145" t="s">
        <v>37</v>
      </c>
      <c r="I4" s="146" t="s">
        <v>38</v>
      </c>
      <c r="J4" s="147" t="s">
        <v>51</v>
      </c>
      <c r="K4" s="142"/>
      <c r="L4" s="148"/>
      <c r="M4" s="339"/>
      <c r="N4" s="142"/>
      <c r="O4" s="149"/>
      <c r="P4" s="150" t="s">
        <v>29</v>
      </c>
      <c r="Q4" s="137" t="s">
        <v>54</v>
      </c>
      <c r="R4" s="151" t="s">
        <v>55</v>
      </c>
      <c r="S4" s="152" t="s">
        <v>43</v>
      </c>
      <c r="T4" s="153" t="s">
        <v>45</v>
      </c>
      <c r="U4" s="127"/>
      <c r="W4" s="337"/>
      <c r="AC4" s="2" t="s">
        <v>40</v>
      </c>
      <c r="AE4" s="2" t="s">
        <v>43</v>
      </c>
    </row>
    <row r="5" spans="1:33" ht="39.75" customHeight="1" thickTop="1">
      <c r="A5" s="129"/>
      <c r="B5" s="154">
        <v>1</v>
      </c>
      <c r="C5" s="42"/>
      <c r="D5" s="41"/>
      <c r="E5" s="105"/>
      <c r="F5" s="106"/>
      <c r="G5" s="106"/>
      <c r="H5" s="42"/>
      <c r="I5" s="107"/>
      <c r="J5" s="121"/>
      <c r="K5" s="236"/>
      <c r="L5" s="209" t="s">
        <v>22</v>
      </c>
      <c r="M5" s="244"/>
      <c r="N5" s="210">
        <f>'申込書1（総括表）'!$L$6</f>
        <v>0</v>
      </c>
      <c r="O5" s="211">
        <f>'申込書1（総括表）'!$C$5</f>
        <v>0</v>
      </c>
      <c r="P5" s="212">
        <f>COUNTIF(F5:G5,"○")*$AC$6</f>
        <v>0</v>
      </c>
      <c r="Q5" s="213">
        <f>COUNTIF(H5,"○")*$AD$6</f>
        <v>0</v>
      </c>
      <c r="R5" s="116"/>
      <c r="S5" s="228">
        <f>IF(J5=1,$AE$6,IF(J5=2,$AF$6,IF(J5="",0)))</f>
        <v>0</v>
      </c>
      <c r="T5" s="229">
        <f>SUM(P5:S5)</f>
        <v>0</v>
      </c>
      <c r="U5" s="230"/>
      <c r="W5" s="39"/>
      <c r="X5" s="2">
        <v>1</v>
      </c>
      <c r="Y5" s="2">
        <v>1</v>
      </c>
      <c r="Z5" s="2" t="s">
        <v>25</v>
      </c>
      <c r="AA5" s="2" t="s">
        <v>31</v>
      </c>
      <c r="AB5" s="2" t="s">
        <v>31</v>
      </c>
      <c r="AC5" s="64" t="s">
        <v>41</v>
      </c>
      <c r="AD5" s="64" t="s">
        <v>42</v>
      </c>
      <c r="AE5" s="64">
        <v>1</v>
      </c>
      <c r="AF5" s="64">
        <v>2</v>
      </c>
      <c r="AG5" s="2">
        <f>'申込書1（総括表）'!C11</f>
        <v>0</v>
      </c>
    </row>
    <row r="6" spans="1:33" ht="39.75" customHeight="1">
      <c r="A6" s="129"/>
      <c r="B6" s="155">
        <v>2</v>
      </c>
      <c r="C6" s="45"/>
      <c r="D6" s="55"/>
      <c r="E6" s="46"/>
      <c r="F6" s="45"/>
      <c r="G6" s="45"/>
      <c r="H6" s="45"/>
      <c r="I6" s="108"/>
      <c r="J6" s="66"/>
      <c r="K6" s="55"/>
      <c r="L6" s="214" t="s">
        <v>22</v>
      </c>
      <c r="M6" s="245"/>
      <c r="N6" s="215">
        <f>'申込書1（総括表）'!$L$6</f>
        <v>0</v>
      </c>
      <c r="O6" s="216">
        <f>'申込書1（総括表）'!$C$5</f>
        <v>0</v>
      </c>
      <c r="P6" s="217">
        <f>COUNTIF(F6:G6,"○")*$AC$6</f>
        <v>0</v>
      </c>
      <c r="Q6" s="218">
        <f>COUNTIF(H6,"○")*$AD$6</f>
        <v>0</v>
      </c>
      <c r="R6" s="117"/>
      <c r="S6" s="228">
        <f>IF(J6=1,$AE$6,IF(J6=2,$AF$6,IF(J6="",0)))</f>
        <v>0</v>
      </c>
      <c r="T6" s="231">
        <f>SUM(P6:S6)</f>
        <v>0</v>
      </c>
      <c r="U6" s="230"/>
      <c r="W6" s="44"/>
      <c r="X6" s="2">
        <v>2</v>
      </c>
      <c r="Y6" s="2">
        <v>2</v>
      </c>
      <c r="Z6" s="2" t="s">
        <v>26</v>
      </c>
      <c r="AB6" s="2" t="s">
        <v>36</v>
      </c>
      <c r="AC6" s="67">
        <v>3000</v>
      </c>
      <c r="AD6" s="67">
        <v>1000</v>
      </c>
      <c r="AE6" s="67">
        <v>1000</v>
      </c>
      <c r="AF6" s="67">
        <v>1500</v>
      </c>
      <c r="AG6" s="2">
        <f>'申込書1（総括表）'!C12</f>
        <v>0</v>
      </c>
    </row>
    <row r="7" spans="1:33" ht="39.75" customHeight="1">
      <c r="A7" s="129"/>
      <c r="B7" s="156">
        <v>3</v>
      </c>
      <c r="C7" s="45"/>
      <c r="D7" s="46"/>
      <c r="E7" s="47"/>
      <c r="F7" s="43"/>
      <c r="G7" s="43"/>
      <c r="H7" s="45"/>
      <c r="I7" s="108"/>
      <c r="J7" s="66"/>
      <c r="K7" s="55"/>
      <c r="L7" s="219" t="s">
        <v>22</v>
      </c>
      <c r="M7" s="246"/>
      <c r="N7" s="220">
        <f>'申込書1（総括表）'!$L$6</f>
        <v>0</v>
      </c>
      <c r="O7" s="216">
        <f>'申込書1（総括表）'!$C$5</f>
        <v>0</v>
      </c>
      <c r="P7" s="221">
        <f aca="true" t="shared" si="0" ref="P7:P19">COUNTIF(F7:G7,"○")*$AC$6</f>
        <v>0</v>
      </c>
      <c r="Q7" s="222">
        <f aca="true" t="shared" si="1" ref="Q7:Q19">COUNTIF(H7,"○")*$AD$6</f>
        <v>0</v>
      </c>
      <c r="R7" s="117"/>
      <c r="S7" s="228">
        <f aca="true" t="shared" si="2" ref="S7:S19">IF(J7=1,$AE$6,IF(J7=2,$AF$6,IF(J7="",0)))</f>
        <v>0</v>
      </c>
      <c r="T7" s="232">
        <f aca="true" t="shared" si="3" ref="T7:T19">SUM(P7:S7)</f>
        <v>0</v>
      </c>
      <c r="U7" s="230"/>
      <c r="W7" s="39"/>
      <c r="X7" s="2">
        <v>3</v>
      </c>
      <c r="AG7" s="2">
        <f>'申込書1（総括表）'!C13</f>
        <v>0</v>
      </c>
    </row>
    <row r="8" spans="1:33" ht="39.75" customHeight="1">
      <c r="A8" s="129"/>
      <c r="B8" s="155">
        <v>4</v>
      </c>
      <c r="C8" s="45"/>
      <c r="D8" s="46"/>
      <c r="E8" s="47"/>
      <c r="F8" s="43"/>
      <c r="G8" s="43"/>
      <c r="H8" s="45"/>
      <c r="I8" s="108"/>
      <c r="J8" s="66"/>
      <c r="K8" s="55"/>
      <c r="L8" s="219" t="s">
        <v>22</v>
      </c>
      <c r="M8" s="246"/>
      <c r="N8" s="220">
        <f>'申込書1（総括表）'!$L$6</f>
        <v>0</v>
      </c>
      <c r="O8" s="216">
        <f>'申込書1（総括表）'!$C$5</f>
        <v>0</v>
      </c>
      <c r="P8" s="221">
        <f t="shared" si="0"/>
        <v>0</v>
      </c>
      <c r="Q8" s="222">
        <f t="shared" si="1"/>
        <v>0</v>
      </c>
      <c r="R8" s="117"/>
      <c r="S8" s="228">
        <f t="shared" si="2"/>
        <v>0</v>
      </c>
      <c r="T8" s="232">
        <f t="shared" si="3"/>
        <v>0</v>
      </c>
      <c r="U8" s="230"/>
      <c r="W8" s="39"/>
      <c r="AC8" s="67">
        <v>3000</v>
      </c>
      <c r="AG8" s="2">
        <f>'申込書1（総括表）'!C14</f>
        <v>0</v>
      </c>
    </row>
    <row r="9" spans="1:33" ht="39.75" customHeight="1">
      <c r="A9" s="129"/>
      <c r="B9" s="156">
        <v>5</v>
      </c>
      <c r="C9" s="45"/>
      <c r="D9" s="46"/>
      <c r="E9" s="47"/>
      <c r="F9" s="43"/>
      <c r="G9" s="43"/>
      <c r="H9" s="45"/>
      <c r="I9" s="108"/>
      <c r="J9" s="66"/>
      <c r="K9" s="55"/>
      <c r="L9" s="219" t="s">
        <v>22</v>
      </c>
      <c r="M9" s="246"/>
      <c r="N9" s="220">
        <f>'申込書1（総括表）'!$L$6</f>
        <v>0</v>
      </c>
      <c r="O9" s="216">
        <f>'申込書1（総括表）'!$C$5</f>
        <v>0</v>
      </c>
      <c r="P9" s="221">
        <f t="shared" si="0"/>
        <v>0</v>
      </c>
      <c r="Q9" s="222">
        <f t="shared" si="1"/>
        <v>0</v>
      </c>
      <c r="R9" s="117"/>
      <c r="S9" s="228">
        <f t="shared" si="2"/>
        <v>0</v>
      </c>
      <c r="T9" s="232">
        <f t="shared" si="3"/>
        <v>0</v>
      </c>
      <c r="U9" s="230"/>
      <c r="W9" s="39"/>
      <c r="AC9" s="67">
        <v>1500</v>
      </c>
      <c r="AG9" s="2">
        <f>'申込書1（総括表）'!C15</f>
        <v>0</v>
      </c>
    </row>
    <row r="10" spans="1:33" ht="39.75" customHeight="1">
      <c r="A10" s="129"/>
      <c r="B10" s="155">
        <v>6</v>
      </c>
      <c r="C10" s="45"/>
      <c r="D10" s="46"/>
      <c r="E10" s="47"/>
      <c r="F10" s="43"/>
      <c r="G10" s="43"/>
      <c r="H10" s="45"/>
      <c r="I10" s="108"/>
      <c r="J10" s="66"/>
      <c r="K10" s="55"/>
      <c r="L10" s="219" t="s">
        <v>22</v>
      </c>
      <c r="M10" s="246"/>
      <c r="N10" s="220">
        <f>'申込書1（総括表）'!$L$6</f>
        <v>0</v>
      </c>
      <c r="O10" s="216">
        <f>'申込書1（総括表）'!$C$5</f>
        <v>0</v>
      </c>
      <c r="P10" s="221">
        <f t="shared" si="0"/>
        <v>0</v>
      </c>
      <c r="Q10" s="222">
        <f t="shared" si="1"/>
        <v>0</v>
      </c>
      <c r="R10" s="117"/>
      <c r="S10" s="228">
        <f t="shared" si="2"/>
        <v>0</v>
      </c>
      <c r="T10" s="232">
        <f t="shared" si="3"/>
        <v>0</v>
      </c>
      <c r="U10" s="230"/>
      <c r="W10" s="39"/>
      <c r="AC10" s="67">
        <v>1000</v>
      </c>
      <c r="AG10" s="2">
        <f>'申込書1（総括表）'!C16</f>
        <v>0</v>
      </c>
    </row>
    <row r="11" spans="1:33" ht="39.75" customHeight="1">
      <c r="A11" s="129"/>
      <c r="B11" s="156">
        <v>7</v>
      </c>
      <c r="C11" s="45"/>
      <c r="D11" s="46"/>
      <c r="E11" s="47"/>
      <c r="F11" s="43"/>
      <c r="G11" s="43"/>
      <c r="H11" s="45"/>
      <c r="I11" s="108"/>
      <c r="J11" s="66"/>
      <c r="K11" s="55"/>
      <c r="L11" s="219" t="s">
        <v>22</v>
      </c>
      <c r="M11" s="246"/>
      <c r="N11" s="220">
        <f>'申込書1（総括表）'!$L$6</f>
        <v>0</v>
      </c>
      <c r="O11" s="216">
        <f>'申込書1（総括表）'!$C$5</f>
        <v>0</v>
      </c>
      <c r="P11" s="221">
        <f t="shared" si="0"/>
        <v>0</v>
      </c>
      <c r="Q11" s="222">
        <f t="shared" si="1"/>
        <v>0</v>
      </c>
      <c r="R11" s="117"/>
      <c r="S11" s="228">
        <f t="shared" si="2"/>
        <v>0</v>
      </c>
      <c r="T11" s="232">
        <f t="shared" si="3"/>
        <v>0</v>
      </c>
      <c r="U11" s="230"/>
      <c r="W11" s="39"/>
      <c r="AC11" s="2">
        <v>750</v>
      </c>
      <c r="AG11" s="2">
        <f>'申込書1（総括表）'!C17</f>
        <v>0</v>
      </c>
    </row>
    <row r="12" spans="1:33" ht="39.75" customHeight="1">
      <c r="A12" s="129"/>
      <c r="B12" s="155">
        <v>8</v>
      </c>
      <c r="C12" s="45"/>
      <c r="D12" s="46"/>
      <c r="E12" s="47"/>
      <c r="F12" s="43"/>
      <c r="G12" s="43"/>
      <c r="H12" s="45"/>
      <c r="I12" s="108"/>
      <c r="J12" s="66"/>
      <c r="K12" s="55"/>
      <c r="L12" s="219" t="s">
        <v>22</v>
      </c>
      <c r="M12" s="246"/>
      <c r="N12" s="220">
        <f>'申込書1（総括表）'!$L$6</f>
        <v>0</v>
      </c>
      <c r="O12" s="216">
        <f>'申込書1（総括表）'!$C$5</f>
        <v>0</v>
      </c>
      <c r="P12" s="221">
        <f t="shared" si="0"/>
        <v>0</v>
      </c>
      <c r="Q12" s="222">
        <f t="shared" si="1"/>
        <v>0</v>
      </c>
      <c r="R12" s="117"/>
      <c r="S12" s="228">
        <f t="shared" si="2"/>
        <v>0</v>
      </c>
      <c r="T12" s="232">
        <f t="shared" si="3"/>
        <v>0</v>
      </c>
      <c r="U12" s="230"/>
      <c r="W12" s="39"/>
      <c r="AG12" s="2">
        <f>'申込書1（総括表）'!C18</f>
        <v>0</v>
      </c>
    </row>
    <row r="13" spans="1:33" ht="39.75" customHeight="1">
      <c r="A13" s="129"/>
      <c r="B13" s="156">
        <v>9</v>
      </c>
      <c r="C13" s="45"/>
      <c r="D13" s="46"/>
      <c r="E13" s="47"/>
      <c r="F13" s="43"/>
      <c r="G13" s="43"/>
      <c r="H13" s="45"/>
      <c r="I13" s="108"/>
      <c r="J13" s="66"/>
      <c r="K13" s="55"/>
      <c r="L13" s="219" t="s">
        <v>22</v>
      </c>
      <c r="M13" s="246"/>
      <c r="N13" s="220">
        <f>'申込書1（総括表）'!$L$6</f>
        <v>0</v>
      </c>
      <c r="O13" s="216">
        <f>'申込書1（総括表）'!$C$5</f>
        <v>0</v>
      </c>
      <c r="P13" s="221">
        <f t="shared" si="0"/>
        <v>0</v>
      </c>
      <c r="Q13" s="222">
        <f t="shared" si="1"/>
        <v>0</v>
      </c>
      <c r="R13" s="117"/>
      <c r="S13" s="228">
        <f t="shared" si="2"/>
        <v>0</v>
      </c>
      <c r="T13" s="232">
        <f t="shared" si="3"/>
        <v>0</v>
      </c>
      <c r="U13" s="230"/>
      <c r="W13" s="39"/>
      <c r="AG13" s="2">
        <f>'申込書1（総括表）'!C19</f>
        <v>0</v>
      </c>
    </row>
    <row r="14" spans="1:33" ht="39.75" customHeight="1">
      <c r="A14" s="129"/>
      <c r="B14" s="155">
        <v>10</v>
      </c>
      <c r="C14" s="45"/>
      <c r="D14" s="46"/>
      <c r="E14" s="47"/>
      <c r="F14" s="43"/>
      <c r="G14" s="43"/>
      <c r="H14" s="45"/>
      <c r="I14" s="108"/>
      <c r="J14" s="66"/>
      <c r="K14" s="55"/>
      <c r="L14" s="219" t="s">
        <v>22</v>
      </c>
      <c r="M14" s="246"/>
      <c r="N14" s="220">
        <f>'申込書1（総括表）'!$L$6</f>
        <v>0</v>
      </c>
      <c r="O14" s="216">
        <f>'申込書1（総括表）'!$C$5</f>
        <v>0</v>
      </c>
      <c r="P14" s="221">
        <f t="shared" si="0"/>
        <v>0</v>
      </c>
      <c r="Q14" s="222">
        <f t="shared" si="1"/>
        <v>0</v>
      </c>
      <c r="R14" s="117"/>
      <c r="S14" s="228">
        <f t="shared" si="2"/>
        <v>0</v>
      </c>
      <c r="T14" s="232">
        <f t="shared" si="3"/>
        <v>0</v>
      </c>
      <c r="U14" s="230"/>
      <c r="W14" s="39"/>
      <c r="AG14" s="2">
        <f>'申込書1（総括表）'!C20</f>
        <v>0</v>
      </c>
    </row>
    <row r="15" spans="1:33" ht="39.75" customHeight="1">
      <c r="A15" s="129"/>
      <c r="B15" s="155">
        <v>11</v>
      </c>
      <c r="C15" s="45"/>
      <c r="D15" s="46"/>
      <c r="E15" s="47"/>
      <c r="F15" s="43"/>
      <c r="G15" s="43"/>
      <c r="H15" s="45"/>
      <c r="I15" s="108"/>
      <c r="J15" s="66"/>
      <c r="K15" s="55"/>
      <c r="L15" s="219" t="s">
        <v>22</v>
      </c>
      <c r="M15" s="246"/>
      <c r="N15" s="220">
        <f>'申込書1（総括表）'!$L$6</f>
        <v>0</v>
      </c>
      <c r="O15" s="216">
        <f>'申込書1（総括表）'!$C$5</f>
        <v>0</v>
      </c>
      <c r="P15" s="221">
        <f t="shared" si="0"/>
        <v>0</v>
      </c>
      <c r="Q15" s="222">
        <f t="shared" si="1"/>
        <v>0</v>
      </c>
      <c r="R15" s="117"/>
      <c r="S15" s="228">
        <f t="shared" si="2"/>
        <v>0</v>
      </c>
      <c r="T15" s="232">
        <f t="shared" si="3"/>
        <v>0</v>
      </c>
      <c r="U15" s="230"/>
      <c r="W15" s="39"/>
      <c r="AG15" s="2">
        <f>'申込書1（総括表）'!C21</f>
        <v>0</v>
      </c>
    </row>
    <row r="16" spans="1:33" ht="39.75" customHeight="1">
      <c r="A16" s="129"/>
      <c r="B16" s="156">
        <v>12</v>
      </c>
      <c r="C16" s="45"/>
      <c r="D16" s="46"/>
      <c r="E16" s="47"/>
      <c r="F16" s="43"/>
      <c r="G16" s="43"/>
      <c r="H16" s="45"/>
      <c r="I16" s="108"/>
      <c r="J16" s="66"/>
      <c r="K16" s="55"/>
      <c r="L16" s="219" t="s">
        <v>22</v>
      </c>
      <c r="M16" s="246"/>
      <c r="N16" s="220">
        <f>'申込書1（総括表）'!$L$6</f>
        <v>0</v>
      </c>
      <c r="O16" s="216">
        <f>'申込書1（総括表）'!$C$5</f>
        <v>0</v>
      </c>
      <c r="P16" s="221">
        <f t="shared" si="0"/>
        <v>0</v>
      </c>
      <c r="Q16" s="222">
        <f t="shared" si="1"/>
        <v>0</v>
      </c>
      <c r="R16" s="117"/>
      <c r="S16" s="228">
        <f t="shared" si="2"/>
        <v>0</v>
      </c>
      <c r="T16" s="232">
        <f t="shared" si="3"/>
        <v>0</v>
      </c>
      <c r="U16" s="230"/>
      <c r="W16" s="39"/>
      <c r="AG16" s="2">
        <f>'申込書1（総括表）'!C22</f>
        <v>0</v>
      </c>
    </row>
    <row r="17" spans="1:33" ht="39.75" customHeight="1">
      <c r="A17" s="129"/>
      <c r="B17" s="155">
        <v>13</v>
      </c>
      <c r="C17" s="45"/>
      <c r="D17" s="46"/>
      <c r="E17" s="47"/>
      <c r="F17" s="43"/>
      <c r="G17" s="43"/>
      <c r="H17" s="45"/>
      <c r="I17" s="108"/>
      <c r="J17" s="66"/>
      <c r="K17" s="55"/>
      <c r="L17" s="219" t="s">
        <v>22</v>
      </c>
      <c r="M17" s="246"/>
      <c r="N17" s="220">
        <f>'申込書1（総括表）'!$L$6</f>
        <v>0</v>
      </c>
      <c r="O17" s="216">
        <f>'申込書1（総括表）'!$C$5</f>
        <v>0</v>
      </c>
      <c r="P17" s="221">
        <f t="shared" si="0"/>
        <v>0</v>
      </c>
      <c r="Q17" s="222">
        <f t="shared" si="1"/>
        <v>0</v>
      </c>
      <c r="R17" s="117"/>
      <c r="S17" s="228">
        <f t="shared" si="2"/>
        <v>0</v>
      </c>
      <c r="T17" s="232">
        <f t="shared" si="3"/>
        <v>0</v>
      </c>
      <c r="U17" s="230"/>
      <c r="W17" s="39"/>
      <c r="AG17" s="2">
        <f>'申込書1（総括表）'!C23</f>
        <v>0</v>
      </c>
    </row>
    <row r="18" spans="1:33" ht="39.75" customHeight="1">
      <c r="A18" s="129"/>
      <c r="B18" s="155">
        <v>14</v>
      </c>
      <c r="C18" s="45"/>
      <c r="D18" s="46"/>
      <c r="E18" s="47"/>
      <c r="F18" s="43"/>
      <c r="G18" s="43"/>
      <c r="H18" s="45"/>
      <c r="I18" s="108"/>
      <c r="J18" s="66"/>
      <c r="K18" s="55"/>
      <c r="L18" s="219" t="s">
        <v>22</v>
      </c>
      <c r="M18" s="246"/>
      <c r="N18" s="220">
        <f>'申込書1（総括表）'!$L$6</f>
        <v>0</v>
      </c>
      <c r="O18" s="216">
        <f>'申込書1（総括表）'!$C$5</f>
        <v>0</v>
      </c>
      <c r="P18" s="221">
        <f t="shared" si="0"/>
        <v>0</v>
      </c>
      <c r="Q18" s="222">
        <f t="shared" si="1"/>
        <v>0</v>
      </c>
      <c r="R18" s="117"/>
      <c r="S18" s="228">
        <f t="shared" si="2"/>
        <v>0</v>
      </c>
      <c r="T18" s="232">
        <f t="shared" si="3"/>
        <v>0</v>
      </c>
      <c r="U18" s="230"/>
      <c r="W18" s="39"/>
      <c r="AG18" s="2">
        <f>'申込書1（総括表）'!C24</f>
        <v>0</v>
      </c>
    </row>
    <row r="19" spans="1:33" ht="39.75" customHeight="1" thickBot="1">
      <c r="A19" s="129"/>
      <c r="B19" s="157">
        <v>15</v>
      </c>
      <c r="C19" s="119"/>
      <c r="D19" s="80"/>
      <c r="E19" s="81"/>
      <c r="F19" s="79"/>
      <c r="G19" s="79"/>
      <c r="H19" s="82"/>
      <c r="I19" s="108"/>
      <c r="J19" s="83"/>
      <c r="K19" s="84"/>
      <c r="L19" s="223" t="s">
        <v>22</v>
      </c>
      <c r="M19" s="247"/>
      <c r="N19" s="224">
        <f>'申込書1（総括表）'!$L$6</f>
        <v>0</v>
      </c>
      <c r="O19" s="225">
        <f>'申込書1（総括表）'!$C$5</f>
        <v>0</v>
      </c>
      <c r="P19" s="226">
        <f t="shared" si="0"/>
        <v>0</v>
      </c>
      <c r="Q19" s="227">
        <f t="shared" si="1"/>
        <v>0</v>
      </c>
      <c r="R19" s="118"/>
      <c r="S19" s="233">
        <f t="shared" si="2"/>
        <v>0</v>
      </c>
      <c r="T19" s="234">
        <f t="shared" si="3"/>
        <v>0</v>
      </c>
      <c r="U19" s="230"/>
      <c r="W19" s="39"/>
      <c r="AG19" s="2">
        <f>'申込書1（総括表）'!C25</f>
        <v>0</v>
      </c>
    </row>
    <row r="20" spans="1:33" ht="39.75" customHeight="1" thickBot="1" thickTop="1">
      <c r="A20" s="158"/>
      <c r="B20" s="159" t="s">
        <v>46</v>
      </c>
      <c r="C20" s="165"/>
      <c r="D20" s="166">
        <f>COUNTA(D5:D19)</f>
        <v>0</v>
      </c>
      <c r="E20" s="128"/>
      <c r="F20" s="167">
        <f>COUNTIF(F5:F19,"○")</f>
        <v>0</v>
      </c>
      <c r="G20" s="167">
        <f>COUNTIF(G5:G19,"○")</f>
        <v>0</v>
      </c>
      <c r="H20" s="168">
        <f>COUNTIF(H5:H19,"○")/3</f>
        <v>0</v>
      </c>
      <c r="I20" s="237">
        <v>0</v>
      </c>
      <c r="J20" s="169">
        <f>SUM(J5:J19)</f>
        <v>0</v>
      </c>
      <c r="K20" s="128"/>
      <c r="L20" s="126"/>
      <c r="M20" s="126"/>
      <c r="N20" s="128"/>
      <c r="O20" s="128"/>
      <c r="P20" s="164">
        <f>SUM(P5:P19)</f>
        <v>0</v>
      </c>
      <c r="Q20" s="164">
        <f>SUM(Q5:Q19)</f>
        <v>0</v>
      </c>
      <c r="R20" s="164">
        <f>SUM(R5:R19)</f>
        <v>0</v>
      </c>
      <c r="S20" s="235">
        <f>SUM(S5:S19)</f>
        <v>0</v>
      </c>
      <c r="T20" s="235">
        <f>SUM(T5:T19)</f>
        <v>0</v>
      </c>
      <c r="U20" s="230"/>
      <c r="AG20" s="2">
        <f>'申込書1（総括表）'!C26</f>
        <v>0</v>
      </c>
    </row>
    <row r="21" spans="1:24" ht="16.5" customHeight="1" thickBot="1">
      <c r="A21" s="160"/>
      <c r="B21" s="160"/>
      <c r="C21" s="124"/>
      <c r="D21" s="162"/>
      <c r="E21" s="127"/>
      <c r="F21" s="127"/>
      <c r="G21" s="127"/>
      <c r="H21" s="127"/>
      <c r="I21" s="170" t="s">
        <v>52</v>
      </c>
      <c r="J21" s="127"/>
      <c r="K21" s="171"/>
      <c r="L21" s="171"/>
      <c r="M21" s="171"/>
      <c r="N21" s="172"/>
      <c r="O21" s="172"/>
      <c r="P21" s="172"/>
      <c r="Q21" s="172"/>
      <c r="R21" s="170" t="s">
        <v>52</v>
      </c>
      <c r="S21" s="127"/>
      <c r="T21" s="127"/>
      <c r="U21" s="127"/>
      <c r="X21" s="2">
        <v>1</v>
      </c>
    </row>
    <row r="22" spans="1:24" ht="19.5" customHeight="1" thickBot="1">
      <c r="A22" s="160"/>
      <c r="B22" s="161">
        <v>1</v>
      </c>
      <c r="C22" s="173">
        <f>SUMIF($C$5:$C$14,1)</f>
        <v>0</v>
      </c>
      <c r="D22" s="162"/>
      <c r="E22" s="127"/>
      <c r="F22" s="127"/>
      <c r="G22" s="342" t="s">
        <v>53</v>
      </c>
      <c r="H22" s="343"/>
      <c r="I22" s="343"/>
      <c r="J22" s="343"/>
      <c r="K22" s="344"/>
      <c r="L22" s="174"/>
      <c r="M22" s="174"/>
      <c r="N22" s="175"/>
      <c r="O22" s="175"/>
      <c r="P22" s="345" t="s">
        <v>56</v>
      </c>
      <c r="Q22" s="346"/>
      <c r="R22" s="346"/>
      <c r="S22" s="346"/>
      <c r="T22" s="347"/>
      <c r="U22" s="127"/>
      <c r="X22" s="2">
        <v>2</v>
      </c>
    </row>
    <row r="23" spans="1:24" ht="19.5" customHeight="1">
      <c r="A23" s="127"/>
      <c r="B23" s="161">
        <v>2</v>
      </c>
      <c r="C23" s="173">
        <f>SUMIF($C$5:$C$14,2)/2</f>
        <v>0</v>
      </c>
      <c r="D23" s="162"/>
      <c r="E23" s="127"/>
      <c r="F23" s="127"/>
      <c r="G23" s="127"/>
      <c r="H23" s="127"/>
      <c r="I23" s="127"/>
      <c r="J23" s="127"/>
      <c r="K23" s="174"/>
      <c r="L23" s="174"/>
      <c r="M23" s="174"/>
      <c r="N23" s="175"/>
      <c r="O23" s="175"/>
      <c r="P23" s="348"/>
      <c r="Q23" s="349"/>
      <c r="R23" s="349"/>
      <c r="S23" s="349"/>
      <c r="T23" s="350"/>
      <c r="U23" s="124"/>
      <c r="X23" s="2">
        <v>3</v>
      </c>
    </row>
    <row r="24" spans="1:24" ht="19.5" customHeight="1">
      <c r="A24" s="127"/>
      <c r="B24" s="161">
        <v>3</v>
      </c>
      <c r="C24" s="173">
        <f>SUMIF($C$5:$C$14,3)/3</f>
        <v>0</v>
      </c>
      <c r="D24" s="162"/>
      <c r="E24" s="127"/>
      <c r="F24" s="127"/>
      <c r="G24" s="127"/>
      <c r="H24" s="127"/>
      <c r="I24" s="127"/>
      <c r="J24" s="127"/>
      <c r="K24" s="174"/>
      <c r="L24" s="174"/>
      <c r="M24" s="174"/>
      <c r="N24" s="175"/>
      <c r="O24" s="175"/>
      <c r="P24" s="348"/>
      <c r="Q24" s="349"/>
      <c r="R24" s="349"/>
      <c r="S24" s="349"/>
      <c r="T24" s="350"/>
      <c r="U24" s="124"/>
      <c r="X24" s="2">
        <v>4</v>
      </c>
    </row>
    <row r="25" spans="1:24" ht="19.5" customHeight="1">
      <c r="A25" s="162"/>
      <c r="B25" s="162"/>
      <c r="C25" s="162"/>
      <c r="D25" s="162"/>
      <c r="E25" s="127"/>
      <c r="F25" s="127"/>
      <c r="G25" s="127"/>
      <c r="H25" s="127"/>
      <c r="I25" s="127"/>
      <c r="J25" s="127"/>
      <c r="K25" s="174"/>
      <c r="L25" s="174"/>
      <c r="M25" s="174"/>
      <c r="N25" s="175"/>
      <c r="O25" s="175"/>
      <c r="P25" s="348"/>
      <c r="Q25" s="349"/>
      <c r="R25" s="349"/>
      <c r="S25" s="349"/>
      <c r="T25" s="350"/>
      <c r="U25" s="124"/>
      <c r="X25" s="2">
        <v>0</v>
      </c>
    </row>
    <row r="26" spans="1:21" ht="19.5" customHeight="1" thickBot="1">
      <c r="A26" s="127"/>
      <c r="B26" s="162"/>
      <c r="C26" s="162"/>
      <c r="D26" s="162"/>
      <c r="E26" s="127"/>
      <c r="F26" s="127"/>
      <c r="G26" s="127"/>
      <c r="H26" s="127"/>
      <c r="I26" s="127"/>
      <c r="J26" s="127"/>
      <c r="K26" s="124"/>
      <c r="L26" s="124"/>
      <c r="M26" s="124"/>
      <c r="N26" s="125"/>
      <c r="O26" s="124"/>
      <c r="P26" s="351"/>
      <c r="Q26" s="352"/>
      <c r="R26" s="352"/>
      <c r="S26" s="352"/>
      <c r="T26" s="353"/>
      <c r="U26" s="124"/>
    </row>
    <row r="27" spans="1:21" ht="19.5" customHeight="1">
      <c r="A27" s="127"/>
      <c r="B27" s="163"/>
      <c r="C27" s="176"/>
      <c r="D27" s="162"/>
      <c r="E27" s="127"/>
      <c r="F27" s="127"/>
      <c r="G27" s="127"/>
      <c r="H27" s="127"/>
      <c r="I27" s="127"/>
      <c r="J27" s="127"/>
      <c r="K27" s="124"/>
      <c r="L27" s="124"/>
      <c r="M27" s="124"/>
      <c r="N27" s="125"/>
      <c r="O27" s="124"/>
      <c r="P27" s="124"/>
      <c r="Q27" s="124"/>
      <c r="R27" s="124"/>
      <c r="S27" s="124"/>
      <c r="T27" s="124"/>
      <c r="U27" s="124"/>
    </row>
    <row r="120" ht="12">
      <c r="W120" s="2" t="s">
        <v>106</v>
      </c>
    </row>
    <row r="121" ht="12">
      <c r="W121" s="2" t="s">
        <v>105</v>
      </c>
    </row>
    <row r="122" ht="12">
      <c r="W122" s="2" t="s">
        <v>107</v>
      </c>
    </row>
    <row r="123" ht="12">
      <c r="W123" s="2" t="s">
        <v>108</v>
      </c>
    </row>
    <row r="124" ht="12">
      <c r="W124" s="2" t="s">
        <v>109</v>
      </c>
    </row>
    <row r="125" ht="12">
      <c r="W125" s="2" t="s">
        <v>110</v>
      </c>
    </row>
    <row r="126" ht="12">
      <c r="W126" s="2" t="s">
        <v>111</v>
      </c>
    </row>
    <row r="127" ht="12">
      <c r="W127" s="2" t="s">
        <v>112</v>
      </c>
    </row>
    <row r="128" ht="12">
      <c r="W128" s="2" t="s">
        <v>113</v>
      </c>
    </row>
    <row r="129" ht="12">
      <c r="W129" s="2" t="s">
        <v>114</v>
      </c>
    </row>
    <row r="130" ht="12">
      <c r="W130" s="2" t="s">
        <v>115</v>
      </c>
    </row>
    <row r="131" ht="12">
      <c r="W131" s="2" t="s">
        <v>116</v>
      </c>
    </row>
  </sheetData>
  <sheetProtection password="D97D" sheet="1" objects="1" scenarios="1"/>
  <autoFilter ref="F4:K19"/>
  <mergeCells count="6">
    <mergeCell ref="C3:C4"/>
    <mergeCell ref="K3:L3"/>
    <mergeCell ref="W3:W4"/>
    <mergeCell ref="G22:K22"/>
    <mergeCell ref="P22:T26"/>
    <mergeCell ref="M3:M4"/>
  </mergeCells>
  <conditionalFormatting sqref="R5">
    <cfRule type="cellIs" priority="1" dxfId="2" operator="greaterThan">
      <formula>3001</formula>
    </cfRule>
  </conditionalFormatting>
  <dataValidations count="9">
    <dataValidation type="list" allowBlank="1" showInputMessage="1" showErrorMessage="1" sqref="C5:C19">
      <formula1>$X$5:$X$8</formula1>
    </dataValidation>
    <dataValidation type="list" allowBlank="1" showInputMessage="1" showErrorMessage="1" sqref="H5:I19">
      <formula1>$AB$5:$AB$7</formula1>
    </dataValidation>
    <dataValidation type="list" allowBlank="1" showInputMessage="1" showErrorMessage="1" sqref="F5:G19">
      <formula1>$AA$5:$AA$6</formula1>
    </dataValidation>
    <dataValidation type="list" allowBlank="1" showInputMessage="1" showErrorMessage="1" sqref="J5:J19">
      <formula1>$Y$5:$Y$7</formula1>
    </dataValidation>
    <dataValidation type="textLength" operator="lessThanOrEqual" allowBlank="1" showInputMessage="1" showErrorMessage="1" sqref="O5:O19">
      <formula1>6</formula1>
    </dataValidation>
    <dataValidation type="list" allowBlank="1" showInputMessage="1" showErrorMessage="1" sqref="I20">
      <formula1>$X$21:$X$25</formula1>
    </dataValidation>
    <dataValidation type="list" allowBlank="1" showInputMessage="1" showErrorMessage="1" sqref="R5:R19">
      <formula1>$AC$8:$AC$12</formula1>
    </dataValidation>
    <dataValidation type="list" allowBlank="1" showInputMessage="1" showErrorMessage="1" sqref="K5:K19">
      <formula1>$AG$5:$AG$20</formula1>
    </dataValidation>
    <dataValidation type="list" allowBlank="1" showInputMessage="1" showErrorMessage="1" sqref="M5:M19">
      <formula1>$W$119:$W$131</formula1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北海道空手道連盟</dc:creator>
  <cp:keywords/>
  <dc:description/>
  <cp:lastModifiedBy>user</cp:lastModifiedBy>
  <cp:lastPrinted>2017-04-27T04:57:21Z</cp:lastPrinted>
  <dcterms:created xsi:type="dcterms:W3CDTF">2008-05-07T06:18:53Z</dcterms:created>
  <dcterms:modified xsi:type="dcterms:W3CDTF">2017-04-27T05:46:58Z</dcterms:modified>
  <cp:category/>
  <cp:version/>
  <cp:contentType/>
  <cp:contentStatus/>
</cp:coreProperties>
</file>